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Рубцова мл\ТП КОМИССИЯ 2022\заседание 21 от 31.10.2022\"/>
    </mc:Choice>
  </mc:AlternateContent>
  <bookViews>
    <workbookView xWindow="0" yWindow="0" windowWidth="28800" windowHeight="12330" tabRatio="904" firstSheet="7" activeTab="15"/>
  </bookViews>
  <sheets>
    <sheet name="прил 7 ВМП(снимаем с КС МТР)" sheetId="21" r:id="rId1"/>
    <sheet name="прил 6.2 ДС ЭКО(сним с МТР&quot;ДС )" sheetId="20" r:id="rId2"/>
    <sheet name="прил 6.1 ДС ЗПТ(доб в МТР &quot;ДС&quot;)" sheetId="19" r:id="rId3"/>
    <sheet name="прил 5.6 ДИ ЭНД" sheetId="25" r:id="rId4"/>
    <sheet name="прил 5.5 ДИ тест" sheetId="13" r:id="rId5"/>
    <sheet name="прил 5.4 ДИ УЗИ ССС" sheetId="24" r:id="rId6"/>
    <sheet name="прил 5.3 ДИ гист" sheetId="17" r:id="rId7"/>
    <sheet name="прил 5.2 ДИ МРТ" sheetId="18" r:id="rId8"/>
    <sheet name="прил 5.1 ДИ КТ" sheetId="14" r:id="rId9"/>
    <sheet name="прл 4.7 Дисп. угл." sheetId="12" r:id="rId10"/>
    <sheet name="прил 4.6 АПП ЦЗ" sheetId="11" r:id="rId11"/>
    <sheet name="прил 4.5 АПП МЕР" sheetId="10" r:id="rId12"/>
    <sheet name="прил 4.4 АПП ЗПТ" sheetId="2" r:id="rId13"/>
    <sheet name="прил 4.3 АПП неотл" sheetId="23" r:id="rId14"/>
    <sheet name="прил 4.2 АПП обращения" sheetId="22" r:id="rId15"/>
    <sheet name="прил 4.1 АПП пос." sheetId="7" r:id="rId16"/>
    <sheet name="прил 3 подуш Гин" sheetId="6" r:id="rId17"/>
    <sheet name="прил 2 подуш Стомат" sheetId="5" r:id="rId18"/>
    <sheet name="прил 1 подуш Тер" sheetId="4" r:id="rId19"/>
  </sheets>
  <definedNames>
    <definedName name="_xlnm._FilterDatabase" localSheetId="15" hidden="1">'прил 4.1 АПП пос.'!$B$1:$B$231</definedName>
    <definedName name="_xlnm._FilterDatabase" localSheetId="14" hidden="1">'прил 4.2 АПП обращения'!$B$1:$B$226</definedName>
    <definedName name="_xlnm._FilterDatabase" localSheetId="13" hidden="1">'прил 4.3 АПП неотл'!$A$1:$H$775</definedName>
    <definedName name="_xlnm._FilterDatabase" localSheetId="12" hidden="1">'прил 4.4 АПП ЗПТ'!$B$1:$B$373</definedName>
    <definedName name="_xlnm._FilterDatabase" localSheetId="11" hidden="1">'прил 4.5 АПП МЕР'!$B$1:$B$75</definedName>
    <definedName name="_xlnm._FilterDatabase" localSheetId="10" hidden="1">'прил 4.6 АПП ЦЗ'!$B$1:$B$332</definedName>
    <definedName name="_xlnm._FilterDatabase" localSheetId="8" hidden="1">'прил 5.1 ДИ КТ'!$B$1:$B$334</definedName>
    <definedName name="_xlnm._FilterDatabase" localSheetId="7" hidden="1">'прил 5.2 ДИ МРТ'!$B$1:$B$473</definedName>
    <definedName name="_xlnm._FilterDatabase" localSheetId="6" hidden="1">'прил 5.3 ДИ гист'!$B$1:$B$433</definedName>
    <definedName name="_xlnm._FilterDatabase" localSheetId="5" hidden="1">'прил 5.4 ДИ УЗИ ССС'!$B$1:$B$485</definedName>
    <definedName name="_xlnm._FilterDatabase" localSheetId="3" hidden="1">'прил 5.6 ДИ ЭНД'!$A$1:$H$523</definedName>
    <definedName name="_xlnm._FilterDatabase" localSheetId="2" hidden="1">'прил 6.1 ДС ЗПТ(доб в МТР "ДС")'!$B$1:$B$32</definedName>
    <definedName name="_xlnm._FilterDatabase" localSheetId="1" hidden="1">'прил 6.2 ДС ЭКО(сним с МТР"ДС )'!$B$1:$B$58</definedName>
    <definedName name="_xlnm._FilterDatabase" localSheetId="0" hidden="1">'прил 7 ВМП(снимаем с КС МТР)'!$G$1:$G$606</definedName>
    <definedName name="_xlnm._FilterDatabase" localSheetId="9" hidden="1">'прл 4.7 Дисп. угл.'!$B$1:$B$2524</definedName>
    <definedName name="_xlnm.Print_Area" localSheetId="18">'прил 1 подуш Тер'!$A$1:$C$57</definedName>
    <definedName name="_xlnm.Print_Area" localSheetId="13">'прил 4.3 АПП неотл'!$A$1:$H$775</definedName>
    <definedName name="_xlnm.Print_Area" localSheetId="5">'прил 5.4 ДИ УЗИ ССС'!$A$1:$H$481</definedName>
  </definedNames>
  <calcPr calcId="162913" fullPrecision="0"/>
</workbook>
</file>

<file path=xl/calcChain.xml><?xml version="1.0" encoding="utf-8"?>
<calcChain xmlns="http://schemas.openxmlformats.org/spreadsheetml/2006/main">
  <c r="G83" i="7" l="1"/>
  <c r="H83" i="7"/>
  <c r="G94" i="7"/>
  <c r="H94" i="7"/>
  <c r="G95" i="7"/>
  <c r="H95" i="7"/>
  <c r="H93" i="7"/>
  <c r="G93" i="7"/>
  <c r="F83" i="7"/>
  <c r="E83" i="7"/>
  <c r="D331" i="21" l="1"/>
  <c r="E331" i="21"/>
  <c r="F331" i="21"/>
  <c r="G331" i="21"/>
  <c r="H331" i="21"/>
  <c r="C331" i="21"/>
  <c r="E58" i="20" l="1"/>
  <c r="H31" i="19" l="1"/>
  <c r="G31" i="19"/>
  <c r="F32" i="19"/>
  <c r="E32" i="19"/>
  <c r="F58" i="20" l="1"/>
  <c r="H58" i="20" s="1"/>
  <c r="G58" i="20"/>
  <c r="H57" i="20"/>
  <c r="G57" i="20"/>
  <c r="G605" i="21"/>
  <c r="F606" i="21"/>
  <c r="H606" i="21" s="1"/>
  <c r="E606" i="21"/>
  <c r="G606" i="21" s="1"/>
  <c r="H605" i="21"/>
  <c r="H522" i="25" l="1"/>
  <c r="G522" i="25"/>
  <c r="H521" i="25"/>
  <c r="G521" i="25"/>
  <c r="H520" i="25"/>
  <c r="G520" i="25"/>
  <c r="H519" i="25"/>
  <c r="G519" i="25"/>
  <c r="H518" i="25"/>
  <c r="G518" i="25"/>
  <c r="H517" i="25"/>
  <c r="G517" i="25"/>
  <c r="H516" i="25"/>
  <c r="G516" i="25"/>
  <c r="H515" i="25"/>
  <c r="G515" i="25"/>
  <c r="H514" i="25"/>
  <c r="G514" i="25"/>
  <c r="H513" i="25"/>
  <c r="G513" i="25"/>
  <c r="H512" i="25"/>
  <c r="G512" i="25"/>
  <c r="H511" i="25"/>
  <c r="G511" i="25"/>
  <c r="F510" i="25"/>
  <c r="E510" i="25"/>
  <c r="D510" i="25"/>
  <c r="C510" i="25"/>
  <c r="H508" i="25"/>
  <c r="G508" i="25"/>
  <c r="H507" i="25"/>
  <c r="G507" i="25"/>
  <c r="H506" i="25"/>
  <c r="G506" i="25"/>
  <c r="H505" i="25"/>
  <c r="G505" i="25"/>
  <c r="H504" i="25"/>
  <c r="G504" i="25"/>
  <c r="H503" i="25"/>
  <c r="G503" i="25"/>
  <c r="H502" i="25"/>
  <c r="G502" i="25"/>
  <c r="H501" i="25"/>
  <c r="G501" i="25"/>
  <c r="H500" i="25"/>
  <c r="G500" i="25"/>
  <c r="H499" i="25"/>
  <c r="G499" i="25"/>
  <c r="H498" i="25"/>
  <c r="G498" i="25"/>
  <c r="H497" i="25"/>
  <c r="G497" i="25"/>
  <c r="G496" i="25" s="1"/>
  <c r="F496" i="25"/>
  <c r="E496" i="25"/>
  <c r="D496" i="25"/>
  <c r="C496" i="25"/>
  <c r="H494" i="25"/>
  <c r="G494" i="25"/>
  <c r="H493" i="25"/>
  <c r="G493" i="25"/>
  <c r="H492" i="25"/>
  <c r="G492" i="25"/>
  <c r="H491" i="25"/>
  <c r="G491" i="25"/>
  <c r="H490" i="25"/>
  <c r="G490" i="25"/>
  <c r="H489" i="25"/>
  <c r="G489" i="25"/>
  <c r="H488" i="25"/>
  <c r="G488" i="25"/>
  <c r="H487" i="25"/>
  <c r="G487" i="25"/>
  <c r="H486" i="25"/>
  <c r="G486" i="25"/>
  <c r="H485" i="25"/>
  <c r="G485" i="25"/>
  <c r="H484" i="25"/>
  <c r="G484" i="25"/>
  <c r="H483" i="25"/>
  <c r="G483" i="25"/>
  <c r="F482" i="25"/>
  <c r="E482" i="25"/>
  <c r="D482" i="25"/>
  <c r="C482" i="25"/>
  <c r="H480" i="25"/>
  <c r="G480" i="25"/>
  <c r="H479" i="25"/>
  <c r="G479" i="25"/>
  <c r="H478" i="25"/>
  <c r="G478" i="25"/>
  <c r="H477" i="25"/>
  <c r="G477" i="25"/>
  <c r="H476" i="25"/>
  <c r="G476" i="25"/>
  <c r="H475" i="25"/>
  <c r="G475" i="25"/>
  <c r="H474" i="25"/>
  <c r="G474" i="25"/>
  <c r="H473" i="25"/>
  <c r="G473" i="25"/>
  <c r="H472" i="25"/>
  <c r="G472" i="25"/>
  <c r="H471" i="25"/>
  <c r="G471" i="25"/>
  <c r="H470" i="25"/>
  <c r="G470" i="25"/>
  <c r="H469" i="25"/>
  <c r="G469" i="25"/>
  <c r="F468" i="25"/>
  <c r="E468" i="25"/>
  <c r="D468" i="25"/>
  <c r="C468" i="25"/>
  <c r="H466" i="25"/>
  <c r="G466" i="25"/>
  <c r="H465" i="25"/>
  <c r="G465" i="25"/>
  <c r="H464" i="25"/>
  <c r="G464" i="25"/>
  <c r="H463" i="25"/>
  <c r="G463" i="25"/>
  <c r="H462" i="25"/>
  <c r="G462" i="25"/>
  <c r="H461" i="25"/>
  <c r="G461" i="25"/>
  <c r="H460" i="25"/>
  <c r="G460" i="25"/>
  <c r="H459" i="25"/>
  <c r="G459" i="25"/>
  <c r="H458" i="25"/>
  <c r="G458" i="25"/>
  <c r="H457" i="25"/>
  <c r="G457" i="25"/>
  <c r="H456" i="25"/>
  <c r="G456" i="25"/>
  <c r="H455" i="25"/>
  <c r="G455" i="25"/>
  <c r="F454" i="25"/>
  <c r="E454" i="25"/>
  <c r="D454" i="25"/>
  <c r="C454" i="25"/>
  <c r="H452" i="25"/>
  <c r="G452" i="25"/>
  <c r="H451" i="25"/>
  <c r="G451" i="25"/>
  <c r="H450" i="25"/>
  <c r="G450" i="25"/>
  <c r="H449" i="25"/>
  <c r="G449" i="25"/>
  <c r="H448" i="25"/>
  <c r="G448" i="25"/>
  <c r="H447" i="25"/>
  <c r="G447" i="25"/>
  <c r="H446" i="25"/>
  <c r="G446" i="25"/>
  <c r="H445" i="25"/>
  <c r="G445" i="25"/>
  <c r="H444" i="25"/>
  <c r="G444" i="25"/>
  <c r="H443" i="25"/>
  <c r="G443" i="25"/>
  <c r="H442" i="25"/>
  <c r="G442" i="25"/>
  <c r="H441" i="25"/>
  <c r="G441" i="25"/>
  <c r="F440" i="25"/>
  <c r="E440" i="25"/>
  <c r="D440" i="25"/>
  <c r="C440" i="25"/>
  <c r="H438" i="25"/>
  <c r="G438" i="25"/>
  <c r="H437" i="25"/>
  <c r="G437" i="25"/>
  <c r="H436" i="25"/>
  <c r="G436" i="25"/>
  <c r="H435" i="25"/>
  <c r="G435" i="25"/>
  <c r="H434" i="25"/>
  <c r="G434" i="25"/>
  <c r="H433" i="25"/>
  <c r="G433" i="25"/>
  <c r="H432" i="25"/>
  <c r="G432" i="25"/>
  <c r="H431" i="25"/>
  <c r="G431" i="25"/>
  <c r="H430" i="25"/>
  <c r="G430" i="25"/>
  <c r="H429" i="25"/>
  <c r="G429" i="25"/>
  <c r="H428" i="25"/>
  <c r="G428" i="25"/>
  <c r="H427" i="25"/>
  <c r="G427" i="25"/>
  <c r="F426" i="25"/>
  <c r="E426" i="25"/>
  <c r="D426" i="25"/>
  <c r="C426" i="25"/>
  <c r="H424" i="25"/>
  <c r="G424" i="25"/>
  <c r="H423" i="25"/>
  <c r="G423" i="25"/>
  <c r="H422" i="25"/>
  <c r="G422" i="25"/>
  <c r="H421" i="25"/>
  <c r="G421" i="25"/>
  <c r="H420" i="25"/>
  <c r="G420" i="25"/>
  <c r="H419" i="25"/>
  <c r="G419" i="25"/>
  <c r="H418" i="25"/>
  <c r="G418" i="25"/>
  <c r="H417" i="25"/>
  <c r="G417" i="25"/>
  <c r="H416" i="25"/>
  <c r="G416" i="25"/>
  <c r="H415" i="25"/>
  <c r="G415" i="25"/>
  <c r="H414" i="25"/>
  <c r="G414" i="25"/>
  <c r="H413" i="25"/>
  <c r="G413" i="25"/>
  <c r="F412" i="25"/>
  <c r="E412" i="25"/>
  <c r="D412" i="25"/>
  <c r="C412" i="25"/>
  <c r="H410" i="25"/>
  <c r="G410" i="25"/>
  <c r="H409" i="25"/>
  <c r="G409" i="25"/>
  <c r="H408" i="25"/>
  <c r="G408" i="25"/>
  <c r="H407" i="25"/>
  <c r="G407" i="25"/>
  <c r="H406" i="25"/>
  <c r="G406" i="25"/>
  <c r="H405" i="25"/>
  <c r="G405" i="25"/>
  <c r="H404" i="25"/>
  <c r="G404" i="25"/>
  <c r="H403" i="25"/>
  <c r="G403" i="25"/>
  <c r="H402" i="25"/>
  <c r="G402" i="25"/>
  <c r="H401" i="25"/>
  <c r="G401" i="25"/>
  <c r="H400" i="25"/>
  <c r="G400" i="25"/>
  <c r="H399" i="25"/>
  <c r="G399" i="25"/>
  <c r="F398" i="25"/>
  <c r="E398" i="25"/>
  <c r="D398" i="25"/>
  <c r="C398" i="25"/>
  <c r="H396" i="25"/>
  <c r="G396" i="25"/>
  <c r="H395" i="25"/>
  <c r="G395" i="25"/>
  <c r="H394" i="25"/>
  <c r="G394" i="25"/>
  <c r="H393" i="25"/>
  <c r="G393" i="25"/>
  <c r="H392" i="25"/>
  <c r="G392" i="25"/>
  <c r="H391" i="25"/>
  <c r="G391" i="25"/>
  <c r="H390" i="25"/>
  <c r="G390" i="25"/>
  <c r="H389" i="25"/>
  <c r="G389" i="25"/>
  <c r="H388" i="25"/>
  <c r="G388" i="25"/>
  <c r="H387" i="25"/>
  <c r="G387" i="25"/>
  <c r="H386" i="25"/>
  <c r="G386" i="25"/>
  <c r="H385" i="25"/>
  <c r="G385" i="25"/>
  <c r="F384" i="25"/>
  <c r="E384" i="25"/>
  <c r="D384" i="25"/>
  <c r="C384" i="25"/>
  <c r="H382" i="25"/>
  <c r="G382" i="25"/>
  <c r="H381" i="25"/>
  <c r="G381" i="25"/>
  <c r="H380" i="25"/>
  <c r="G380" i="25"/>
  <c r="H379" i="25"/>
  <c r="G379" i="25"/>
  <c r="H378" i="25"/>
  <c r="G378" i="25"/>
  <c r="H377" i="25"/>
  <c r="G377" i="25"/>
  <c r="H376" i="25"/>
  <c r="G376" i="25"/>
  <c r="H375" i="25"/>
  <c r="G375" i="25"/>
  <c r="H374" i="25"/>
  <c r="G374" i="25"/>
  <c r="H373" i="25"/>
  <c r="G373" i="25"/>
  <c r="H372" i="25"/>
  <c r="G372" i="25"/>
  <c r="H371" i="25"/>
  <c r="G371" i="25"/>
  <c r="G370" i="25" s="1"/>
  <c r="F370" i="25"/>
  <c r="E370" i="25"/>
  <c r="D370" i="25"/>
  <c r="C370" i="25"/>
  <c r="H368" i="25"/>
  <c r="G368" i="25"/>
  <c r="H367" i="25"/>
  <c r="G367" i="25"/>
  <c r="H366" i="25"/>
  <c r="G366" i="25"/>
  <c r="H365" i="25"/>
  <c r="G365" i="25"/>
  <c r="H364" i="25"/>
  <c r="G364" i="25"/>
  <c r="H363" i="25"/>
  <c r="G363" i="25"/>
  <c r="H362" i="25"/>
  <c r="G362" i="25"/>
  <c r="H361" i="25"/>
  <c r="G361" i="25"/>
  <c r="H360" i="25"/>
  <c r="G360" i="25"/>
  <c r="H359" i="25"/>
  <c r="G359" i="25"/>
  <c r="H358" i="25"/>
  <c r="G358" i="25"/>
  <c r="H357" i="25"/>
  <c r="G357" i="25"/>
  <c r="F356" i="25"/>
  <c r="E356" i="25"/>
  <c r="D356" i="25"/>
  <c r="C356" i="25"/>
  <c r="H354" i="25"/>
  <c r="G354" i="25"/>
  <c r="H353" i="25"/>
  <c r="G353" i="25"/>
  <c r="H352" i="25"/>
  <c r="G352" i="25"/>
  <c r="H351" i="25"/>
  <c r="G351" i="25"/>
  <c r="H350" i="25"/>
  <c r="G350" i="25"/>
  <c r="H349" i="25"/>
  <c r="G349" i="25"/>
  <c r="H348" i="25"/>
  <c r="G348" i="25"/>
  <c r="H347" i="25"/>
  <c r="G347" i="25"/>
  <c r="H346" i="25"/>
  <c r="G346" i="25"/>
  <c r="H345" i="25"/>
  <c r="G345" i="25"/>
  <c r="H344" i="25"/>
  <c r="G344" i="25"/>
  <c r="H343" i="25"/>
  <c r="G343" i="25"/>
  <c r="F342" i="25"/>
  <c r="E342" i="25"/>
  <c r="D342" i="25"/>
  <c r="C342" i="25"/>
  <c r="H340" i="25"/>
  <c r="G340" i="25"/>
  <c r="H339" i="25"/>
  <c r="G339" i="25"/>
  <c r="H338" i="25"/>
  <c r="G338" i="25"/>
  <c r="H337" i="25"/>
  <c r="G337" i="25"/>
  <c r="H336" i="25"/>
  <c r="G336" i="25"/>
  <c r="H335" i="25"/>
  <c r="G335" i="25"/>
  <c r="H334" i="25"/>
  <c r="G334" i="25"/>
  <c r="H333" i="25"/>
  <c r="G333" i="25"/>
  <c r="H332" i="25"/>
  <c r="G332" i="25"/>
  <c r="H331" i="25"/>
  <c r="G331" i="25"/>
  <c r="H330" i="25"/>
  <c r="G330" i="25"/>
  <c r="H329" i="25"/>
  <c r="G329" i="25"/>
  <c r="G328" i="25" s="1"/>
  <c r="F328" i="25"/>
  <c r="E328" i="25"/>
  <c r="D328" i="25"/>
  <c r="C328" i="25"/>
  <c r="H326" i="25"/>
  <c r="G326" i="25"/>
  <c r="H325" i="25"/>
  <c r="G325" i="25"/>
  <c r="H324" i="25"/>
  <c r="G324" i="25"/>
  <c r="H323" i="25"/>
  <c r="G323" i="25"/>
  <c r="H322" i="25"/>
  <c r="G322" i="25"/>
  <c r="H321" i="25"/>
  <c r="G321" i="25"/>
  <c r="H320" i="25"/>
  <c r="G320" i="25"/>
  <c r="H319" i="25"/>
  <c r="G319" i="25"/>
  <c r="H318" i="25"/>
  <c r="G318" i="25"/>
  <c r="H317" i="25"/>
  <c r="G317" i="25"/>
  <c r="H316" i="25"/>
  <c r="G316" i="25"/>
  <c r="H315" i="25"/>
  <c r="G315" i="25"/>
  <c r="F314" i="25"/>
  <c r="E314" i="25"/>
  <c r="D314" i="25"/>
  <c r="C314" i="25"/>
  <c r="H312" i="25"/>
  <c r="G312" i="25"/>
  <c r="H311" i="25"/>
  <c r="G311" i="25"/>
  <c r="H310" i="25"/>
  <c r="G310" i="25"/>
  <c r="H309" i="25"/>
  <c r="G309" i="25"/>
  <c r="H308" i="25"/>
  <c r="G308" i="25"/>
  <c r="H307" i="25"/>
  <c r="G307" i="25"/>
  <c r="H306" i="25"/>
  <c r="G306" i="25"/>
  <c r="H305" i="25"/>
  <c r="G305" i="25"/>
  <c r="H304" i="25"/>
  <c r="G304" i="25"/>
  <c r="H303" i="25"/>
  <c r="G303" i="25"/>
  <c r="H302" i="25"/>
  <c r="G302" i="25"/>
  <c r="H301" i="25"/>
  <c r="G301" i="25"/>
  <c r="F300" i="25"/>
  <c r="E300" i="25"/>
  <c r="D300" i="25"/>
  <c r="C300" i="25"/>
  <c r="H298" i="25"/>
  <c r="G298" i="25"/>
  <c r="H297" i="25"/>
  <c r="G297" i="25"/>
  <c r="H296" i="25"/>
  <c r="G296" i="25"/>
  <c r="H295" i="25"/>
  <c r="G295" i="25"/>
  <c r="H294" i="25"/>
  <c r="G294" i="25"/>
  <c r="H293" i="25"/>
  <c r="G293" i="25"/>
  <c r="H292" i="25"/>
  <c r="G292" i="25"/>
  <c r="H291" i="25"/>
  <c r="G291" i="25"/>
  <c r="H290" i="25"/>
  <c r="G290" i="25"/>
  <c r="H289" i="25"/>
  <c r="G289" i="25"/>
  <c r="H288" i="25"/>
  <c r="G288" i="25"/>
  <c r="H287" i="25"/>
  <c r="G287" i="25"/>
  <c r="F286" i="25"/>
  <c r="E286" i="25"/>
  <c r="D286" i="25"/>
  <c r="C286" i="25"/>
  <c r="H284" i="25"/>
  <c r="G284" i="25"/>
  <c r="H283" i="25"/>
  <c r="G283" i="25"/>
  <c r="H282" i="25"/>
  <c r="G282" i="25"/>
  <c r="H281" i="25"/>
  <c r="G281" i="25"/>
  <c r="H280" i="25"/>
  <c r="G280" i="25"/>
  <c r="H279" i="25"/>
  <c r="G279" i="25"/>
  <c r="H278" i="25"/>
  <c r="G278" i="25"/>
  <c r="H277" i="25"/>
  <c r="G277" i="25"/>
  <c r="H276" i="25"/>
  <c r="G276" i="25"/>
  <c r="H275" i="25"/>
  <c r="G275" i="25"/>
  <c r="H274" i="25"/>
  <c r="G274" i="25"/>
  <c r="H273" i="25"/>
  <c r="G273" i="25"/>
  <c r="G272" i="25" s="1"/>
  <c r="F272" i="25"/>
  <c r="E272" i="25"/>
  <c r="D272" i="25"/>
  <c r="C272" i="25"/>
  <c r="H270" i="25"/>
  <c r="G270" i="25"/>
  <c r="H269" i="25"/>
  <c r="G269" i="25"/>
  <c r="H268" i="25"/>
  <c r="G268" i="25"/>
  <c r="H267" i="25"/>
  <c r="G267" i="25"/>
  <c r="H266" i="25"/>
  <c r="G266" i="25"/>
  <c r="H265" i="25"/>
  <c r="G265" i="25"/>
  <c r="H264" i="25"/>
  <c r="G264" i="25"/>
  <c r="H263" i="25"/>
  <c r="G263" i="25"/>
  <c r="H262" i="25"/>
  <c r="G262" i="25"/>
  <c r="H261" i="25"/>
  <c r="G261" i="25"/>
  <c r="H260" i="25"/>
  <c r="G260" i="25"/>
  <c r="H259" i="25"/>
  <c r="G259" i="25"/>
  <c r="F258" i="25"/>
  <c r="E258" i="25"/>
  <c r="D258" i="25"/>
  <c r="C258" i="25"/>
  <c r="H256" i="25"/>
  <c r="G256" i="25"/>
  <c r="H255" i="25"/>
  <c r="G255" i="25"/>
  <c r="H254" i="25"/>
  <c r="G254" i="25"/>
  <c r="H253" i="25"/>
  <c r="G253" i="25"/>
  <c r="H252" i="25"/>
  <c r="G252" i="25"/>
  <c r="H251" i="25"/>
  <c r="G251" i="25"/>
  <c r="H250" i="25"/>
  <c r="G250" i="25"/>
  <c r="H249" i="25"/>
  <c r="G249" i="25"/>
  <c r="H248" i="25"/>
  <c r="G248" i="25"/>
  <c r="H247" i="25"/>
  <c r="G247" i="25"/>
  <c r="H246" i="25"/>
  <c r="G246" i="25"/>
  <c r="H245" i="25"/>
  <c r="G245" i="25"/>
  <c r="F244" i="25"/>
  <c r="E244" i="25"/>
  <c r="D244" i="25"/>
  <c r="C244" i="25"/>
  <c r="H242" i="25"/>
  <c r="G242" i="25"/>
  <c r="H241" i="25"/>
  <c r="G241" i="25"/>
  <c r="H240" i="25"/>
  <c r="G240" i="25"/>
  <c r="H239" i="25"/>
  <c r="G239" i="25"/>
  <c r="H238" i="25"/>
  <c r="G238" i="25"/>
  <c r="H237" i="25"/>
  <c r="G237" i="25"/>
  <c r="H236" i="25"/>
  <c r="G236" i="25"/>
  <c r="H235" i="25"/>
  <c r="G235" i="25"/>
  <c r="H234" i="25"/>
  <c r="G234" i="25"/>
  <c r="H233" i="25"/>
  <c r="G233" i="25"/>
  <c r="H232" i="25"/>
  <c r="G232" i="25"/>
  <c r="H231" i="25"/>
  <c r="G231" i="25"/>
  <c r="F230" i="25"/>
  <c r="E230" i="25"/>
  <c r="D230" i="25"/>
  <c r="C230" i="25"/>
  <c r="H228" i="25"/>
  <c r="G228" i="25"/>
  <c r="H227" i="25"/>
  <c r="G227" i="25"/>
  <c r="H226" i="25"/>
  <c r="G226" i="25"/>
  <c r="H225" i="25"/>
  <c r="G225" i="25"/>
  <c r="H224" i="25"/>
  <c r="G224" i="25"/>
  <c r="H223" i="25"/>
  <c r="G223" i="25"/>
  <c r="H222" i="25"/>
  <c r="G222" i="25"/>
  <c r="H221" i="25"/>
  <c r="G221" i="25"/>
  <c r="H220" i="25"/>
  <c r="G220" i="25"/>
  <c r="H219" i="25"/>
  <c r="G219" i="25"/>
  <c r="H218" i="25"/>
  <c r="G218" i="25"/>
  <c r="H217" i="25"/>
  <c r="G217" i="25"/>
  <c r="F216" i="25"/>
  <c r="E216" i="25"/>
  <c r="D216" i="25"/>
  <c r="C216" i="25"/>
  <c r="H214" i="25"/>
  <c r="G214" i="25"/>
  <c r="H213" i="25"/>
  <c r="G213" i="25"/>
  <c r="H212" i="25"/>
  <c r="G212" i="25"/>
  <c r="H211" i="25"/>
  <c r="G211" i="25"/>
  <c r="H210" i="25"/>
  <c r="G210" i="25"/>
  <c r="H209" i="25"/>
  <c r="G209" i="25"/>
  <c r="H208" i="25"/>
  <c r="G208" i="25"/>
  <c r="H207" i="25"/>
  <c r="G207" i="25"/>
  <c r="H206" i="25"/>
  <c r="G206" i="25"/>
  <c r="H205" i="25"/>
  <c r="G205" i="25"/>
  <c r="H204" i="25"/>
  <c r="G204" i="25"/>
  <c r="H203" i="25"/>
  <c r="G203" i="25"/>
  <c r="F202" i="25"/>
  <c r="E202" i="25"/>
  <c r="D202" i="25"/>
  <c r="C202" i="25"/>
  <c r="H200" i="25"/>
  <c r="G200" i="25"/>
  <c r="H199" i="25"/>
  <c r="G199" i="25"/>
  <c r="H198" i="25"/>
  <c r="G198" i="25"/>
  <c r="H197" i="25"/>
  <c r="G197" i="25"/>
  <c r="H196" i="25"/>
  <c r="G196" i="25"/>
  <c r="H195" i="25"/>
  <c r="G195" i="25"/>
  <c r="H194" i="25"/>
  <c r="G194" i="25"/>
  <c r="H193" i="25"/>
  <c r="G193" i="25"/>
  <c r="H192" i="25"/>
  <c r="G192" i="25"/>
  <c r="H191" i="25"/>
  <c r="G191" i="25"/>
  <c r="H190" i="25"/>
  <c r="G190" i="25"/>
  <c r="H189" i="25"/>
  <c r="G189" i="25"/>
  <c r="F188" i="25"/>
  <c r="E188" i="25"/>
  <c r="D188" i="25"/>
  <c r="C188" i="25"/>
  <c r="H186" i="25"/>
  <c r="G186" i="25"/>
  <c r="H185" i="25"/>
  <c r="G185" i="25"/>
  <c r="H184" i="25"/>
  <c r="G184" i="25"/>
  <c r="H183" i="25"/>
  <c r="G183" i="25"/>
  <c r="H182" i="25"/>
  <c r="G182" i="25"/>
  <c r="H181" i="25"/>
  <c r="G181" i="25"/>
  <c r="H180" i="25"/>
  <c r="G180" i="25"/>
  <c r="H179" i="25"/>
  <c r="G179" i="25"/>
  <c r="H178" i="25"/>
  <c r="G178" i="25"/>
  <c r="H177" i="25"/>
  <c r="G177" i="25"/>
  <c r="H176" i="25"/>
  <c r="G176" i="25"/>
  <c r="H175" i="25"/>
  <c r="G175" i="25"/>
  <c r="F174" i="25"/>
  <c r="E174" i="25"/>
  <c r="D174" i="25"/>
  <c r="C174" i="25"/>
  <c r="H172" i="25"/>
  <c r="G172" i="25"/>
  <c r="H171" i="25"/>
  <c r="G171" i="25"/>
  <c r="H170" i="25"/>
  <c r="G170" i="25"/>
  <c r="H169" i="25"/>
  <c r="G169" i="25"/>
  <c r="H168" i="25"/>
  <c r="G168" i="25"/>
  <c r="H167" i="25"/>
  <c r="G167" i="25"/>
  <c r="H166" i="25"/>
  <c r="G166" i="25"/>
  <c r="H165" i="25"/>
  <c r="G165" i="25"/>
  <c r="H164" i="25"/>
  <c r="G164" i="25"/>
  <c r="H163" i="25"/>
  <c r="G163" i="25"/>
  <c r="H162" i="25"/>
  <c r="G162" i="25"/>
  <c r="H161" i="25"/>
  <c r="H160" i="25" s="1"/>
  <c r="G161" i="25"/>
  <c r="F160" i="25"/>
  <c r="E160" i="25"/>
  <c r="D160" i="25"/>
  <c r="C160" i="25"/>
  <c r="H158" i="25"/>
  <c r="G158" i="25"/>
  <c r="H157" i="25"/>
  <c r="G157" i="25"/>
  <c r="H156" i="25"/>
  <c r="G156" i="25"/>
  <c r="H155" i="25"/>
  <c r="G155" i="25"/>
  <c r="H154" i="25"/>
  <c r="G154" i="25"/>
  <c r="H153" i="25"/>
  <c r="G153" i="25"/>
  <c r="H152" i="25"/>
  <c r="G152" i="25"/>
  <c r="H151" i="25"/>
  <c r="G151" i="25"/>
  <c r="H150" i="25"/>
  <c r="G150" i="25"/>
  <c r="H149" i="25"/>
  <c r="G149" i="25"/>
  <c r="H148" i="25"/>
  <c r="G148" i="25"/>
  <c r="H147" i="25"/>
  <c r="G147" i="25"/>
  <c r="F146" i="25"/>
  <c r="E146" i="25"/>
  <c r="D146" i="25"/>
  <c r="C146" i="25"/>
  <c r="H144" i="25"/>
  <c r="G144" i="25"/>
  <c r="H143" i="25"/>
  <c r="G143" i="25"/>
  <c r="H142" i="25"/>
  <c r="G142" i="25"/>
  <c r="H141" i="25"/>
  <c r="G141" i="25"/>
  <c r="H140" i="25"/>
  <c r="G140" i="25"/>
  <c r="H139" i="25"/>
  <c r="G139" i="25"/>
  <c r="H138" i="25"/>
  <c r="G138" i="25"/>
  <c r="H137" i="25"/>
  <c r="G137" i="25"/>
  <c r="H136" i="25"/>
  <c r="G136" i="25"/>
  <c r="H135" i="25"/>
  <c r="G135" i="25"/>
  <c r="H134" i="25"/>
  <c r="G134" i="25"/>
  <c r="H133" i="25"/>
  <c r="G133" i="25"/>
  <c r="F132" i="25"/>
  <c r="E132" i="25"/>
  <c r="D132" i="25"/>
  <c r="C132" i="25"/>
  <c r="H130" i="25"/>
  <c r="G130" i="25"/>
  <c r="H129" i="25"/>
  <c r="G129" i="25"/>
  <c r="H128" i="25"/>
  <c r="G128" i="25"/>
  <c r="H127" i="25"/>
  <c r="G127" i="25"/>
  <c r="H126" i="25"/>
  <c r="G126" i="25"/>
  <c r="H125" i="25"/>
  <c r="G125" i="25"/>
  <c r="H124" i="25"/>
  <c r="G124" i="25"/>
  <c r="H123" i="25"/>
  <c r="G123" i="25"/>
  <c r="H122" i="25"/>
  <c r="G122" i="25"/>
  <c r="H121" i="25"/>
  <c r="G121" i="25"/>
  <c r="H120" i="25"/>
  <c r="G120" i="25"/>
  <c r="H119" i="25"/>
  <c r="G119" i="25"/>
  <c r="F118" i="25"/>
  <c r="E118" i="25"/>
  <c r="D118" i="25"/>
  <c r="C118" i="25"/>
  <c r="H116" i="25"/>
  <c r="G116" i="25"/>
  <c r="H115" i="25"/>
  <c r="G115" i="25"/>
  <c r="H114" i="25"/>
  <c r="G114" i="25"/>
  <c r="H113" i="25"/>
  <c r="G113" i="25"/>
  <c r="H112" i="25"/>
  <c r="G112" i="25"/>
  <c r="H111" i="25"/>
  <c r="G111" i="25"/>
  <c r="H110" i="25"/>
  <c r="G110" i="25"/>
  <c r="H109" i="25"/>
  <c r="G109" i="25"/>
  <c r="H108" i="25"/>
  <c r="G108" i="25"/>
  <c r="H107" i="25"/>
  <c r="G107" i="25"/>
  <c r="H106" i="25"/>
  <c r="G106" i="25"/>
  <c r="H105" i="25"/>
  <c r="G105" i="25"/>
  <c r="F104" i="25"/>
  <c r="E104" i="25"/>
  <c r="D104" i="25"/>
  <c r="C104" i="25"/>
  <c r="H102" i="25"/>
  <c r="G102" i="25"/>
  <c r="H101" i="25"/>
  <c r="G101" i="25"/>
  <c r="H100" i="25"/>
  <c r="G100" i="25"/>
  <c r="H99" i="25"/>
  <c r="G99" i="25"/>
  <c r="H98" i="25"/>
  <c r="G98" i="25"/>
  <c r="H97" i="25"/>
  <c r="G97" i="25"/>
  <c r="H96" i="25"/>
  <c r="G96" i="25"/>
  <c r="H95" i="25"/>
  <c r="G95" i="25"/>
  <c r="H94" i="25"/>
  <c r="G94" i="25"/>
  <c r="H93" i="25"/>
  <c r="G93" i="25"/>
  <c r="H92" i="25"/>
  <c r="G92" i="25"/>
  <c r="H91" i="25"/>
  <c r="G91" i="25"/>
  <c r="F90" i="25"/>
  <c r="E90" i="25"/>
  <c r="D90" i="25"/>
  <c r="C90" i="25"/>
  <c r="H88" i="25"/>
  <c r="G88" i="25"/>
  <c r="H87" i="25"/>
  <c r="G87" i="25"/>
  <c r="H86" i="25"/>
  <c r="G86" i="25"/>
  <c r="H85" i="25"/>
  <c r="G85" i="25"/>
  <c r="H84" i="25"/>
  <c r="G84" i="25"/>
  <c r="H83" i="25"/>
  <c r="G83" i="25"/>
  <c r="H82" i="25"/>
  <c r="G82" i="25"/>
  <c r="H81" i="25"/>
  <c r="G81" i="25"/>
  <c r="H80" i="25"/>
  <c r="G80" i="25"/>
  <c r="H79" i="25"/>
  <c r="G79" i="25"/>
  <c r="H78" i="25"/>
  <c r="G78" i="25"/>
  <c r="H77" i="25"/>
  <c r="G77" i="25"/>
  <c r="F76" i="25"/>
  <c r="E76" i="25"/>
  <c r="D76" i="25"/>
  <c r="C76" i="25"/>
  <c r="H74" i="25"/>
  <c r="G74" i="25"/>
  <c r="H73" i="25"/>
  <c r="G73" i="25"/>
  <c r="H72" i="25"/>
  <c r="G72" i="25"/>
  <c r="H71" i="25"/>
  <c r="G71" i="25"/>
  <c r="H70" i="25"/>
  <c r="G70" i="25"/>
  <c r="H69" i="25"/>
  <c r="G69" i="25"/>
  <c r="H68" i="25"/>
  <c r="G68" i="25"/>
  <c r="H67" i="25"/>
  <c r="G67" i="25"/>
  <c r="H66" i="25"/>
  <c r="G66" i="25"/>
  <c r="H65" i="25"/>
  <c r="G65" i="25"/>
  <c r="H64" i="25"/>
  <c r="G64" i="25"/>
  <c r="H63" i="25"/>
  <c r="G63" i="25"/>
  <c r="G62" i="25" s="1"/>
  <c r="F62" i="25"/>
  <c r="E62" i="25"/>
  <c r="D62" i="25"/>
  <c r="C62" i="25"/>
  <c r="H60" i="25"/>
  <c r="G60" i="25"/>
  <c r="H59" i="25"/>
  <c r="G59" i="25"/>
  <c r="H58" i="25"/>
  <c r="G58" i="25"/>
  <c r="H57" i="25"/>
  <c r="G57" i="25"/>
  <c r="H56" i="25"/>
  <c r="G56" i="25"/>
  <c r="H55" i="25"/>
  <c r="G55" i="25"/>
  <c r="H54" i="25"/>
  <c r="G54" i="25"/>
  <c r="H53" i="25"/>
  <c r="G53" i="25"/>
  <c r="H52" i="25"/>
  <c r="G52" i="25"/>
  <c r="H51" i="25"/>
  <c r="G51" i="25"/>
  <c r="H50" i="25"/>
  <c r="G50" i="25"/>
  <c r="H49" i="25"/>
  <c r="G49" i="25"/>
  <c r="F48" i="25"/>
  <c r="E48" i="25"/>
  <c r="D48" i="25"/>
  <c r="C48" i="25"/>
  <c r="H46" i="25"/>
  <c r="G46" i="25"/>
  <c r="H45" i="25"/>
  <c r="G45" i="25"/>
  <c r="H44" i="25"/>
  <c r="G44" i="25"/>
  <c r="H43" i="25"/>
  <c r="G43" i="25"/>
  <c r="H42" i="25"/>
  <c r="G42" i="25"/>
  <c r="H41" i="25"/>
  <c r="G41" i="25"/>
  <c r="H40" i="25"/>
  <c r="G40" i="25"/>
  <c r="H39" i="25"/>
  <c r="G39" i="25"/>
  <c r="H38" i="25"/>
  <c r="G38" i="25"/>
  <c r="H37" i="25"/>
  <c r="G37" i="25"/>
  <c r="H36" i="25"/>
  <c r="G36" i="25"/>
  <c r="H35" i="25"/>
  <c r="G35" i="25"/>
  <c r="F34" i="25"/>
  <c r="E34" i="25"/>
  <c r="D34" i="25"/>
  <c r="C34" i="25"/>
  <c r="H32" i="25"/>
  <c r="G32" i="25"/>
  <c r="H31" i="25"/>
  <c r="G31" i="25"/>
  <c r="H30" i="25"/>
  <c r="G30" i="25"/>
  <c r="H29" i="25"/>
  <c r="G29" i="25"/>
  <c r="H28" i="25"/>
  <c r="G28" i="25"/>
  <c r="H27" i="25"/>
  <c r="G27" i="25"/>
  <c r="H26" i="25"/>
  <c r="G26" i="25"/>
  <c r="H25" i="25"/>
  <c r="G25" i="25"/>
  <c r="H24" i="25"/>
  <c r="G24" i="25"/>
  <c r="H23" i="25"/>
  <c r="G23" i="25"/>
  <c r="H22" i="25"/>
  <c r="G22" i="25"/>
  <c r="H21" i="25"/>
  <c r="G21" i="25"/>
  <c r="F20" i="25"/>
  <c r="E20" i="25"/>
  <c r="D20" i="25"/>
  <c r="C20" i="25"/>
  <c r="H18" i="25"/>
  <c r="G18" i="25"/>
  <c r="H17" i="25"/>
  <c r="G17" i="25"/>
  <c r="H16" i="25"/>
  <c r="G16" i="25"/>
  <c r="H15" i="25"/>
  <c r="G15" i="25"/>
  <c r="H14" i="25"/>
  <c r="G14" i="25"/>
  <c r="H13" i="25"/>
  <c r="G13" i="25"/>
  <c r="H12" i="25"/>
  <c r="G12" i="25"/>
  <c r="H11" i="25"/>
  <c r="G11" i="25"/>
  <c r="H10" i="25"/>
  <c r="G10" i="25"/>
  <c r="H9" i="25"/>
  <c r="G9" i="25"/>
  <c r="H8" i="25"/>
  <c r="G8" i="25"/>
  <c r="H7" i="25"/>
  <c r="G7" i="25"/>
  <c r="F6" i="25"/>
  <c r="E6" i="25"/>
  <c r="D6" i="25"/>
  <c r="C6" i="25"/>
  <c r="H480" i="24"/>
  <c r="G480" i="24"/>
  <c r="H479" i="24"/>
  <c r="G479" i="24"/>
  <c r="H478" i="24"/>
  <c r="G478" i="24"/>
  <c r="H477" i="24"/>
  <c r="G477" i="24"/>
  <c r="H476" i="24"/>
  <c r="G476" i="24"/>
  <c r="H475" i="24"/>
  <c r="G475" i="24"/>
  <c r="H474" i="24"/>
  <c r="G474" i="24"/>
  <c r="H473" i="24"/>
  <c r="G473" i="24"/>
  <c r="H472" i="24"/>
  <c r="G472" i="24"/>
  <c r="H471" i="24"/>
  <c r="G471" i="24"/>
  <c r="H470" i="24"/>
  <c r="G470" i="24"/>
  <c r="H469" i="24"/>
  <c r="H468" i="24" s="1"/>
  <c r="G469" i="24"/>
  <c r="F468" i="24"/>
  <c r="E468" i="24"/>
  <c r="D468" i="24"/>
  <c r="C468" i="24"/>
  <c r="H466" i="24"/>
  <c r="G466" i="24"/>
  <c r="H465" i="24"/>
  <c r="G465" i="24"/>
  <c r="H464" i="24"/>
  <c r="G464" i="24"/>
  <c r="H463" i="24"/>
  <c r="G463" i="24"/>
  <c r="H462" i="24"/>
  <c r="G462" i="24"/>
  <c r="H461" i="24"/>
  <c r="G461" i="24"/>
  <c r="H460" i="24"/>
  <c r="G460" i="24"/>
  <c r="H459" i="24"/>
  <c r="G459" i="24"/>
  <c r="H458" i="24"/>
  <c r="G458" i="24"/>
  <c r="H457" i="24"/>
  <c r="G457" i="24"/>
  <c r="H456" i="24"/>
  <c r="G456" i="24"/>
  <c r="H455" i="24"/>
  <c r="G455" i="24"/>
  <c r="F454" i="24"/>
  <c r="E454" i="24"/>
  <c r="D454" i="24"/>
  <c r="C454" i="24"/>
  <c r="H452" i="24"/>
  <c r="G452" i="24"/>
  <c r="H451" i="24"/>
  <c r="G451" i="24"/>
  <c r="H450" i="24"/>
  <c r="G450" i="24"/>
  <c r="H449" i="24"/>
  <c r="G449" i="24"/>
  <c r="H448" i="24"/>
  <c r="G448" i="24"/>
  <c r="H447" i="24"/>
  <c r="G447" i="24"/>
  <c r="H446" i="24"/>
  <c r="G446" i="24"/>
  <c r="H445" i="24"/>
  <c r="G445" i="24"/>
  <c r="H444" i="24"/>
  <c r="G444" i="24"/>
  <c r="H443" i="24"/>
  <c r="G443" i="24"/>
  <c r="H442" i="24"/>
  <c r="G442" i="24"/>
  <c r="H441" i="24"/>
  <c r="G441" i="24"/>
  <c r="F440" i="24"/>
  <c r="E440" i="24"/>
  <c r="D440" i="24"/>
  <c r="C440" i="24"/>
  <c r="H438" i="24"/>
  <c r="G438" i="24"/>
  <c r="H437" i="24"/>
  <c r="G437" i="24"/>
  <c r="H436" i="24"/>
  <c r="G436" i="24"/>
  <c r="H435" i="24"/>
  <c r="G435" i="24"/>
  <c r="H434" i="24"/>
  <c r="G434" i="24"/>
  <c r="H433" i="24"/>
  <c r="G433" i="24"/>
  <c r="H432" i="24"/>
  <c r="G432" i="24"/>
  <c r="H431" i="24"/>
  <c r="G431" i="24"/>
  <c r="H430" i="24"/>
  <c r="G430" i="24"/>
  <c r="H429" i="24"/>
  <c r="G429" i="24"/>
  <c r="H428" i="24"/>
  <c r="G428" i="24"/>
  <c r="H427" i="24"/>
  <c r="G427" i="24"/>
  <c r="F426" i="24"/>
  <c r="E426" i="24"/>
  <c r="D426" i="24"/>
  <c r="C426" i="24"/>
  <c r="H424" i="24"/>
  <c r="G424" i="24"/>
  <c r="H423" i="24"/>
  <c r="G423" i="24"/>
  <c r="H422" i="24"/>
  <c r="G422" i="24"/>
  <c r="H421" i="24"/>
  <c r="G421" i="24"/>
  <c r="H420" i="24"/>
  <c r="G420" i="24"/>
  <c r="H419" i="24"/>
  <c r="G419" i="24"/>
  <c r="H418" i="24"/>
  <c r="G418" i="24"/>
  <c r="H417" i="24"/>
  <c r="G417" i="24"/>
  <c r="H416" i="24"/>
  <c r="G416" i="24"/>
  <c r="H415" i="24"/>
  <c r="G415" i="24"/>
  <c r="H414" i="24"/>
  <c r="G414" i="24"/>
  <c r="H413" i="24"/>
  <c r="G413" i="24"/>
  <c r="F412" i="24"/>
  <c r="E412" i="24"/>
  <c r="D412" i="24"/>
  <c r="C412" i="24"/>
  <c r="H410" i="24"/>
  <c r="G410" i="24"/>
  <c r="H409" i="24"/>
  <c r="G409" i="24"/>
  <c r="H408" i="24"/>
  <c r="G408" i="24"/>
  <c r="H407" i="24"/>
  <c r="G407" i="24"/>
  <c r="H406" i="24"/>
  <c r="G406" i="24"/>
  <c r="H405" i="24"/>
  <c r="G405" i="24"/>
  <c r="H404" i="24"/>
  <c r="G404" i="24"/>
  <c r="H403" i="24"/>
  <c r="G403" i="24"/>
  <c r="H402" i="24"/>
  <c r="G402" i="24"/>
  <c r="H401" i="24"/>
  <c r="G401" i="24"/>
  <c r="H400" i="24"/>
  <c r="G400" i="24"/>
  <c r="H399" i="24"/>
  <c r="G399" i="24"/>
  <c r="F398" i="24"/>
  <c r="E398" i="24"/>
  <c r="D398" i="24"/>
  <c r="C398" i="24"/>
  <c r="H396" i="24"/>
  <c r="G396" i="24"/>
  <c r="H395" i="24"/>
  <c r="G395" i="24"/>
  <c r="H394" i="24"/>
  <c r="G394" i="24"/>
  <c r="H393" i="24"/>
  <c r="G393" i="24"/>
  <c r="H392" i="24"/>
  <c r="G392" i="24"/>
  <c r="H391" i="24"/>
  <c r="G391" i="24"/>
  <c r="H390" i="24"/>
  <c r="G390" i="24"/>
  <c r="H389" i="24"/>
  <c r="G389" i="24"/>
  <c r="H388" i="24"/>
  <c r="G388" i="24"/>
  <c r="H387" i="24"/>
  <c r="G387" i="24"/>
  <c r="H386" i="24"/>
  <c r="G386" i="24"/>
  <c r="H385" i="24"/>
  <c r="G385" i="24"/>
  <c r="F384" i="24"/>
  <c r="E384" i="24"/>
  <c r="D384" i="24"/>
  <c r="C384" i="24"/>
  <c r="H382" i="24"/>
  <c r="G382" i="24"/>
  <c r="H381" i="24"/>
  <c r="G381" i="24"/>
  <c r="H380" i="24"/>
  <c r="G380" i="24"/>
  <c r="H379" i="24"/>
  <c r="G379" i="24"/>
  <c r="H378" i="24"/>
  <c r="G378" i="24"/>
  <c r="H377" i="24"/>
  <c r="G377" i="24"/>
  <c r="H376" i="24"/>
  <c r="G376" i="24"/>
  <c r="H375" i="24"/>
  <c r="G375" i="24"/>
  <c r="H374" i="24"/>
  <c r="G374" i="24"/>
  <c r="H373" i="24"/>
  <c r="G373" i="24"/>
  <c r="H372" i="24"/>
  <c r="G372" i="24"/>
  <c r="H371" i="24"/>
  <c r="G371" i="24"/>
  <c r="F370" i="24"/>
  <c r="E370" i="24"/>
  <c r="D370" i="24"/>
  <c r="C370" i="24"/>
  <c r="H368" i="24"/>
  <c r="G368" i="24"/>
  <c r="H367" i="24"/>
  <c r="G367" i="24"/>
  <c r="H366" i="24"/>
  <c r="G366" i="24"/>
  <c r="H365" i="24"/>
  <c r="G365" i="24"/>
  <c r="H364" i="24"/>
  <c r="G364" i="24"/>
  <c r="H363" i="24"/>
  <c r="G363" i="24"/>
  <c r="H362" i="24"/>
  <c r="G362" i="24"/>
  <c r="H361" i="24"/>
  <c r="G361" i="24"/>
  <c r="H360" i="24"/>
  <c r="G360" i="24"/>
  <c r="H359" i="24"/>
  <c r="G359" i="24"/>
  <c r="H358" i="24"/>
  <c r="G358" i="24"/>
  <c r="H357" i="24"/>
  <c r="G357" i="24"/>
  <c r="F356" i="24"/>
  <c r="E356" i="24"/>
  <c r="D356" i="24"/>
  <c r="C356" i="24"/>
  <c r="H354" i="24"/>
  <c r="G354" i="24"/>
  <c r="H353" i="24"/>
  <c r="G353" i="24"/>
  <c r="H352" i="24"/>
  <c r="G352" i="24"/>
  <c r="H351" i="24"/>
  <c r="G351" i="24"/>
  <c r="H350" i="24"/>
  <c r="G350" i="24"/>
  <c r="H349" i="24"/>
  <c r="G349" i="24"/>
  <c r="H348" i="24"/>
  <c r="G348" i="24"/>
  <c r="H347" i="24"/>
  <c r="G347" i="24"/>
  <c r="H346" i="24"/>
  <c r="G346" i="24"/>
  <c r="H345" i="24"/>
  <c r="G345" i="24"/>
  <c r="H344" i="24"/>
  <c r="G344" i="24"/>
  <c r="H343" i="24"/>
  <c r="G343" i="24"/>
  <c r="F342" i="24"/>
  <c r="E342" i="24"/>
  <c r="D342" i="24"/>
  <c r="C342" i="24"/>
  <c r="H340" i="24"/>
  <c r="G340" i="24"/>
  <c r="H339" i="24"/>
  <c r="G339" i="24"/>
  <c r="H338" i="24"/>
  <c r="G338" i="24"/>
  <c r="H337" i="24"/>
  <c r="G337" i="24"/>
  <c r="H336" i="24"/>
  <c r="G336" i="24"/>
  <c r="H335" i="24"/>
  <c r="G335" i="24"/>
  <c r="H334" i="24"/>
  <c r="G334" i="24"/>
  <c r="H333" i="24"/>
  <c r="G333" i="24"/>
  <c r="H332" i="24"/>
  <c r="G332" i="24"/>
  <c r="H331" i="24"/>
  <c r="G331" i="24"/>
  <c r="H330" i="24"/>
  <c r="G330" i="24"/>
  <c r="H329" i="24"/>
  <c r="G329" i="24"/>
  <c r="F328" i="24"/>
  <c r="E328" i="24"/>
  <c r="D328" i="24"/>
  <c r="C328" i="24"/>
  <c r="H326" i="24"/>
  <c r="G326" i="24"/>
  <c r="H325" i="24"/>
  <c r="G325" i="24"/>
  <c r="H324" i="24"/>
  <c r="G324" i="24"/>
  <c r="H323" i="24"/>
  <c r="G323" i="24"/>
  <c r="H322" i="24"/>
  <c r="G322" i="24"/>
  <c r="H321" i="24"/>
  <c r="G321" i="24"/>
  <c r="H320" i="24"/>
  <c r="G320" i="24"/>
  <c r="H319" i="24"/>
  <c r="G319" i="24"/>
  <c r="H318" i="24"/>
  <c r="G318" i="24"/>
  <c r="H317" i="24"/>
  <c r="G317" i="24"/>
  <c r="H316" i="24"/>
  <c r="G316" i="24"/>
  <c r="H315" i="24"/>
  <c r="G315" i="24"/>
  <c r="F314" i="24"/>
  <c r="E314" i="24"/>
  <c r="D314" i="24"/>
  <c r="C314" i="24"/>
  <c r="H312" i="24"/>
  <c r="G312" i="24"/>
  <c r="H311" i="24"/>
  <c r="G311" i="24"/>
  <c r="H310" i="24"/>
  <c r="G310" i="24"/>
  <c r="H309" i="24"/>
  <c r="G309" i="24"/>
  <c r="H308" i="24"/>
  <c r="G308" i="24"/>
  <c r="H307" i="24"/>
  <c r="G307" i="24"/>
  <c r="H306" i="24"/>
  <c r="G306" i="24"/>
  <c r="H305" i="24"/>
  <c r="G305" i="24"/>
  <c r="H304" i="24"/>
  <c r="G304" i="24"/>
  <c r="H303" i="24"/>
  <c r="G303" i="24"/>
  <c r="H302" i="24"/>
  <c r="G302" i="24"/>
  <c r="H301" i="24"/>
  <c r="H300" i="24" s="1"/>
  <c r="G301" i="24"/>
  <c r="F300" i="24"/>
  <c r="E300" i="24"/>
  <c r="D300" i="24"/>
  <c r="C300" i="24"/>
  <c r="H298" i="24"/>
  <c r="G298" i="24"/>
  <c r="H297" i="24"/>
  <c r="G297" i="24"/>
  <c r="H296" i="24"/>
  <c r="G296" i="24"/>
  <c r="H295" i="24"/>
  <c r="G295" i="24"/>
  <c r="H294" i="24"/>
  <c r="G294" i="24"/>
  <c r="H293" i="24"/>
  <c r="G293" i="24"/>
  <c r="H292" i="24"/>
  <c r="G292" i="24"/>
  <c r="H291" i="24"/>
  <c r="G291" i="24"/>
  <c r="H290" i="24"/>
  <c r="G290" i="24"/>
  <c r="H289" i="24"/>
  <c r="G289" i="24"/>
  <c r="H288" i="24"/>
  <c r="G288" i="24"/>
  <c r="H287" i="24"/>
  <c r="G287" i="24"/>
  <c r="F286" i="24"/>
  <c r="E286" i="24"/>
  <c r="D286" i="24"/>
  <c r="C286" i="24"/>
  <c r="H284" i="24"/>
  <c r="G284" i="24"/>
  <c r="H283" i="24"/>
  <c r="G283" i="24"/>
  <c r="H282" i="24"/>
  <c r="G282" i="24"/>
  <c r="H281" i="24"/>
  <c r="G281" i="24"/>
  <c r="H280" i="24"/>
  <c r="G280" i="24"/>
  <c r="H279" i="24"/>
  <c r="G279" i="24"/>
  <c r="H278" i="24"/>
  <c r="G278" i="24"/>
  <c r="H277" i="24"/>
  <c r="G277" i="24"/>
  <c r="H276" i="24"/>
  <c r="G276" i="24"/>
  <c r="H275" i="24"/>
  <c r="G275" i="24"/>
  <c r="H274" i="24"/>
  <c r="G274" i="24"/>
  <c r="H273" i="24"/>
  <c r="G273" i="24"/>
  <c r="F272" i="24"/>
  <c r="E272" i="24"/>
  <c r="D272" i="24"/>
  <c r="C272" i="24"/>
  <c r="H270" i="24"/>
  <c r="G270" i="24"/>
  <c r="H269" i="24"/>
  <c r="G269" i="24"/>
  <c r="H268" i="24"/>
  <c r="G268" i="24"/>
  <c r="H267" i="24"/>
  <c r="G267" i="24"/>
  <c r="H266" i="24"/>
  <c r="G266" i="24"/>
  <c r="H265" i="24"/>
  <c r="G265" i="24"/>
  <c r="H264" i="24"/>
  <c r="G264" i="24"/>
  <c r="H263" i="24"/>
  <c r="G263" i="24"/>
  <c r="H262" i="24"/>
  <c r="G262" i="24"/>
  <c r="H261" i="24"/>
  <c r="G261" i="24"/>
  <c r="H260" i="24"/>
  <c r="G260" i="24"/>
  <c r="H259" i="24"/>
  <c r="G259" i="24"/>
  <c r="F258" i="24"/>
  <c r="E258" i="24"/>
  <c r="D258" i="24"/>
  <c r="C258" i="24"/>
  <c r="H256" i="24"/>
  <c r="G256" i="24"/>
  <c r="H255" i="24"/>
  <c r="G255" i="24"/>
  <c r="H254" i="24"/>
  <c r="G254" i="24"/>
  <c r="H253" i="24"/>
  <c r="G253" i="24"/>
  <c r="H252" i="24"/>
  <c r="G252" i="24"/>
  <c r="H251" i="24"/>
  <c r="G251" i="24"/>
  <c r="H250" i="24"/>
  <c r="G250" i="24"/>
  <c r="H249" i="24"/>
  <c r="G249" i="24"/>
  <c r="H248" i="24"/>
  <c r="G248" i="24"/>
  <c r="H247" i="24"/>
  <c r="G247" i="24"/>
  <c r="H246" i="24"/>
  <c r="G246" i="24"/>
  <c r="H245" i="24"/>
  <c r="G245" i="24"/>
  <c r="F244" i="24"/>
  <c r="E244" i="24"/>
  <c r="D244" i="24"/>
  <c r="C244" i="24"/>
  <c r="H242" i="24"/>
  <c r="G242" i="24"/>
  <c r="H241" i="24"/>
  <c r="G241" i="24"/>
  <c r="H240" i="24"/>
  <c r="G240" i="24"/>
  <c r="H239" i="24"/>
  <c r="G239" i="24"/>
  <c r="H238" i="24"/>
  <c r="G238" i="24"/>
  <c r="H237" i="24"/>
  <c r="G237" i="24"/>
  <c r="H236" i="24"/>
  <c r="G236" i="24"/>
  <c r="H235" i="24"/>
  <c r="G235" i="24"/>
  <c r="H234" i="24"/>
  <c r="G234" i="24"/>
  <c r="H233" i="24"/>
  <c r="G233" i="24"/>
  <c r="H232" i="24"/>
  <c r="G232" i="24"/>
  <c r="H231" i="24"/>
  <c r="G231" i="24"/>
  <c r="F230" i="24"/>
  <c r="E230" i="24"/>
  <c r="D230" i="24"/>
  <c r="C230" i="24"/>
  <c r="H228" i="24"/>
  <c r="G228" i="24"/>
  <c r="H227" i="24"/>
  <c r="G227" i="24"/>
  <c r="H226" i="24"/>
  <c r="G226" i="24"/>
  <c r="H225" i="24"/>
  <c r="G225" i="24"/>
  <c r="H224" i="24"/>
  <c r="G224" i="24"/>
  <c r="H223" i="24"/>
  <c r="G223" i="24"/>
  <c r="H222" i="24"/>
  <c r="G222" i="24"/>
  <c r="H221" i="24"/>
  <c r="G221" i="24"/>
  <c r="H220" i="24"/>
  <c r="G220" i="24"/>
  <c r="H219" i="24"/>
  <c r="G219" i="24"/>
  <c r="H218" i="24"/>
  <c r="G218" i="24"/>
  <c r="H217" i="24"/>
  <c r="G217" i="24"/>
  <c r="F216" i="24"/>
  <c r="E216" i="24"/>
  <c r="D216" i="24"/>
  <c r="C216" i="24"/>
  <c r="H214" i="24"/>
  <c r="G214" i="24"/>
  <c r="H213" i="24"/>
  <c r="G213" i="24"/>
  <c r="H212" i="24"/>
  <c r="G212" i="24"/>
  <c r="H211" i="24"/>
  <c r="G211" i="24"/>
  <c r="H210" i="24"/>
  <c r="G210" i="24"/>
  <c r="H209" i="24"/>
  <c r="G209" i="24"/>
  <c r="H208" i="24"/>
  <c r="G208" i="24"/>
  <c r="H207" i="24"/>
  <c r="G207" i="24"/>
  <c r="H206" i="24"/>
  <c r="G206" i="24"/>
  <c r="H205" i="24"/>
  <c r="G205" i="24"/>
  <c r="H204" i="24"/>
  <c r="G204" i="24"/>
  <c r="H203" i="24"/>
  <c r="G203" i="24"/>
  <c r="F202" i="24"/>
  <c r="E202" i="24"/>
  <c r="D202" i="24"/>
  <c r="C202" i="24"/>
  <c r="H200" i="24"/>
  <c r="G200" i="24"/>
  <c r="H199" i="24"/>
  <c r="G199" i="24"/>
  <c r="H198" i="24"/>
  <c r="G198" i="24"/>
  <c r="H197" i="24"/>
  <c r="G197" i="24"/>
  <c r="H196" i="24"/>
  <c r="G196" i="24"/>
  <c r="H195" i="24"/>
  <c r="G195" i="24"/>
  <c r="H194" i="24"/>
  <c r="G194" i="24"/>
  <c r="H193" i="24"/>
  <c r="G193" i="24"/>
  <c r="H192" i="24"/>
  <c r="G192" i="24"/>
  <c r="H191" i="24"/>
  <c r="G191" i="24"/>
  <c r="H190" i="24"/>
  <c r="G190" i="24"/>
  <c r="H189" i="24"/>
  <c r="G189" i="24"/>
  <c r="F188" i="24"/>
  <c r="E188" i="24"/>
  <c r="D188" i="24"/>
  <c r="C188" i="24"/>
  <c r="H186" i="24"/>
  <c r="G186" i="24"/>
  <c r="H185" i="24"/>
  <c r="G185" i="24"/>
  <c r="H184" i="24"/>
  <c r="G184" i="24"/>
  <c r="H183" i="24"/>
  <c r="G183" i="24"/>
  <c r="H182" i="24"/>
  <c r="G182" i="24"/>
  <c r="H181" i="24"/>
  <c r="G181" i="24"/>
  <c r="H180" i="24"/>
  <c r="G180" i="24"/>
  <c r="H179" i="24"/>
  <c r="G179" i="24"/>
  <c r="H178" i="24"/>
  <c r="G178" i="24"/>
  <c r="H177" i="24"/>
  <c r="G177" i="24"/>
  <c r="H176" i="24"/>
  <c r="G176" i="24"/>
  <c r="H175" i="24"/>
  <c r="G175" i="24"/>
  <c r="F174" i="24"/>
  <c r="E174" i="24"/>
  <c r="D174" i="24"/>
  <c r="C174" i="24"/>
  <c r="H172" i="24"/>
  <c r="G172" i="24"/>
  <c r="H171" i="24"/>
  <c r="G171" i="24"/>
  <c r="H170" i="24"/>
  <c r="G170" i="24"/>
  <c r="H169" i="24"/>
  <c r="G169" i="24"/>
  <c r="H168" i="24"/>
  <c r="G168" i="24"/>
  <c r="H167" i="24"/>
  <c r="G167" i="24"/>
  <c r="H166" i="24"/>
  <c r="G166" i="24"/>
  <c r="H165" i="24"/>
  <c r="G165" i="24"/>
  <c r="H164" i="24"/>
  <c r="G164" i="24"/>
  <c r="H163" i="24"/>
  <c r="G163" i="24"/>
  <c r="H162" i="24"/>
  <c r="G162" i="24"/>
  <c r="H161" i="24"/>
  <c r="G161" i="24"/>
  <c r="F160" i="24"/>
  <c r="E160" i="24"/>
  <c r="D160" i="24"/>
  <c r="C160" i="24"/>
  <c r="H158" i="24"/>
  <c r="G158" i="24"/>
  <c r="H157" i="24"/>
  <c r="G157" i="24"/>
  <c r="H156" i="24"/>
  <c r="G156" i="24"/>
  <c r="H155" i="24"/>
  <c r="G155" i="24"/>
  <c r="H154" i="24"/>
  <c r="G154" i="24"/>
  <c r="H153" i="24"/>
  <c r="G153" i="24"/>
  <c r="H152" i="24"/>
  <c r="G152" i="24"/>
  <c r="H151" i="24"/>
  <c r="G151" i="24"/>
  <c r="H150" i="24"/>
  <c r="G150" i="24"/>
  <c r="H149" i="24"/>
  <c r="G149" i="24"/>
  <c r="H148" i="24"/>
  <c r="G148" i="24"/>
  <c r="H147" i="24"/>
  <c r="G147" i="24"/>
  <c r="F146" i="24"/>
  <c r="E146" i="24"/>
  <c r="D146" i="24"/>
  <c r="C146" i="24"/>
  <c r="H144" i="24"/>
  <c r="G144" i="24"/>
  <c r="H143" i="24"/>
  <c r="G143" i="24"/>
  <c r="H142" i="24"/>
  <c r="G142" i="24"/>
  <c r="H141" i="24"/>
  <c r="G141" i="24"/>
  <c r="H140" i="24"/>
  <c r="G140" i="24"/>
  <c r="H139" i="24"/>
  <c r="G139" i="24"/>
  <c r="H138" i="24"/>
  <c r="G138" i="24"/>
  <c r="H137" i="24"/>
  <c r="G137" i="24"/>
  <c r="H136" i="24"/>
  <c r="G136" i="24"/>
  <c r="H135" i="24"/>
  <c r="G135" i="24"/>
  <c r="H134" i="24"/>
  <c r="G134" i="24"/>
  <c r="H133" i="24"/>
  <c r="G133" i="24"/>
  <c r="F132" i="24"/>
  <c r="E132" i="24"/>
  <c r="D132" i="24"/>
  <c r="C132" i="24"/>
  <c r="H130" i="24"/>
  <c r="G130" i="24"/>
  <c r="H129" i="24"/>
  <c r="G129" i="24"/>
  <c r="H128" i="24"/>
  <c r="G128" i="24"/>
  <c r="H127" i="24"/>
  <c r="G127" i="24"/>
  <c r="H126" i="24"/>
  <c r="G126" i="24"/>
  <c r="H125" i="24"/>
  <c r="G125" i="24"/>
  <c r="H124" i="24"/>
  <c r="G124" i="24"/>
  <c r="H123" i="24"/>
  <c r="G123" i="24"/>
  <c r="H122" i="24"/>
  <c r="G122" i="24"/>
  <c r="H121" i="24"/>
  <c r="G121" i="24"/>
  <c r="H120" i="24"/>
  <c r="G120" i="24"/>
  <c r="H119" i="24"/>
  <c r="G119" i="24"/>
  <c r="F118" i="24"/>
  <c r="E118" i="24"/>
  <c r="D118" i="24"/>
  <c r="C118" i="24"/>
  <c r="H116" i="24"/>
  <c r="G116" i="24"/>
  <c r="H115" i="24"/>
  <c r="G115" i="24"/>
  <c r="H114" i="24"/>
  <c r="G114" i="24"/>
  <c r="H113" i="24"/>
  <c r="G113" i="24"/>
  <c r="H112" i="24"/>
  <c r="G112" i="24"/>
  <c r="H111" i="24"/>
  <c r="G111" i="24"/>
  <c r="H110" i="24"/>
  <c r="G110" i="24"/>
  <c r="H109" i="24"/>
  <c r="G109" i="24"/>
  <c r="H108" i="24"/>
  <c r="G108" i="24"/>
  <c r="H107" i="24"/>
  <c r="G107" i="24"/>
  <c r="H106" i="24"/>
  <c r="G106" i="24"/>
  <c r="H105" i="24"/>
  <c r="H104" i="24" s="1"/>
  <c r="G105" i="24"/>
  <c r="G104" i="24" s="1"/>
  <c r="F104" i="24"/>
  <c r="E104" i="24"/>
  <c r="D104" i="24"/>
  <c r="C104" i="24"/>
  <c r="H102" i="24"/>
  <c r="G102" i="24"/>
  <c r="H101" i="24"/>
  <c r="G101" i="24"/>
  <c r="H100" i="24"/>
  <c r="G100" i="24"/>
  <c r="H99" i="24"/>
  <c r="G99" i="24"/>
  <c r="H98" i="24"/>
  <c r="G98" i="24"/>
  <c r="H97" i="24"/>
  <c r="G97" i="24"/>
  <c r="H96" i="24"/>
  <c r="G96" i="24"/>
  <c r="H95" i="24"/>
  <c r="G95" i="24"/>
  <c r="H94" i="24"/>
  <c r="G94" i="24"/>
  <c r="H93" i="24"/>
  <c r="G93" i="24"/>
  <c r="H92" i="24"/>
  <c r="G92" i="24"/>
  <c r="H91" i="24"/>
  <c r="G91" i="24"/>
  <c r="F90" i="24"/>
  <c r="E90" i="24"/>
  <c r="D90" i="24"/>
  <c r="C90" i="24"/>
  <c r="H88" i="24"/>
  <c r="G88" i="24"/>
  <c r="H87" i="24"/>
  <c r="G87" i="24"/>
  <c r="H86" i="24"/>
  <c r="G86" i="24"/>
  <c r="H85" i="24"/>
  <c r="G85" i="24"/>
  <c r="H84" i="24"/>
  <c r="G84" i="24"/>
  <c r="H83" i="24"/>
  <c r="G83" i="24"/>
  <c r="H82" i="24"/>
  <c r="G82" i="24"/>
  <c r="H81" i="24"/>
  <c r="G81" i="24"/>
  <c r="H80" i="24"/>
  <c r="G80" i="24"/>
  <c r="H79" i="24"/>
  <c r="G79" i="24"/>
  <c r="H78" i="24"/>
  <c r="G78" i="24"/>
  <c r="H77" i="24"/>
  <c r="G77" i="24"/>
  <c r="F76" i="24"/>
  <c r="E76" i="24"/>
  <c r="D76" i="24"/>
  <c r="C76" i="24"/>
  <c r="H74" i="24"/>
  <c r="G74" i="24"/>
  <c r="H73" i="24"/>
  <c r="G73" i="24"/>
  <c r="H72" i="24"/>
  <c r="G72" i="24"/>
  <c r="H71" i="24"/>
  <c r="G71" i="24"/>
  <c r="H70" i="24"/>
  <c r="G70" i="24"/>
  <c r="H69" i="24"/>
  <c r="G69" i="24"/>
  <c r="H68" i="24"/>
  <c r="G68" i="24"/>
  <c r="H67" i="24"/>
  <c r="G67" i="24"/>
  <c r="H66" i="24"/>
  <c r="G66" i="24"/>
  <c r="H65" i="24"/>
  <c r="G65" i="24"/>
  <c r="H64" i="24"/>
  <c r="G64" i="24"/>
  <c r="H63" i="24"/>
  <c r="G63" i="24"/>
  <c r="F62" i="24"/>
  <c r="E62" i="24"/>
  <c r="D62" i="24"/>
  <c r="C62" i="24"/>
  <c r="H60" i="24"/>
  <c r="G60" i="24"/>
  <c r="H59" i="24"/>
  <c r="G59" i="24"/>
  <c r="H58" i="24"/>
  <c r="G58" i="24"/>
  <c r="H57" i="24"/>
  <c r="G57" i="24"/>
  <c r="H56" i="24"/>
  <c r="G56" i="24"/>
  <c r="H55" i="24"/>
  <c r="G55" i="24"/>
  <c r="H54" i="24"/>
  <c r="G54" i="24"/>
  <c r="H53" i="24"/>
  <c r="G53" i="24"/>
  <c r="H52" i="24"/>
  <c r="G52" i="24"/>
  <c r="H51" i="24"/>
  <c r="G51" i="24"/>
  <c r="H50" i="24"/>
  <c r="G50" i="24"/>
  <c r="H49" i="24"/>
  <c r="G49" i="24"/>
  <c r="F48" i="24"/>
  <c r="E48" i="24"/>
  <c r="D48" i="24"/>
  <c r="C48" i="24"/>
  <c r="H46" i="24"/>
  <c r="G46" i="24"/>
  <c r="H45" i="24"/>
  <c r="G45" i="24"/>
  <c r="H44" i="24"/>
  <c r="G44" i="24"/>
  <c r="H43" i="24"/>
  <c r="G43" i="24"/>
  <c r="H42" i="24"/>
  <c r="G42" i="24"/>
  <c r="H41" i="24"/>
  <c r="G41" i="24"/>
  <c r="H40" i="24"/>
  <c r="G40" i="24"/>
  <c r="H39" i="24"/>
  <c r="G39" i="24"/>
  <c r="H38" i="24"/>
  <c r="G38" i="24"/>
  <c r="H37" i="24"/>
  <c r="G37" i="24"/>
  <c r="H36" i="24"/>
  <c r="G36" i="24"/>
  <c r="H35" i="24"/>
  <c r="G35" i="24"/>
  <c r="F34" i="24"/>
  <c r="E34" i="24"/>
  <c r="D34" i="24"/>
  <c r="C34" i="24"/>
  <c r="H32" i="24"/>
  <c r="G32" i="24"/>
  <c r="H31" i="24"/>
  <c r="G31" i="24"/>
  <c r="H30" i="24"/>
  <c r="G30" i="24"/>
  <c r="H29" i="24"/>
  <c r="G29" i="24"/>
  <c r="H28" i="24"/>
  <c r="G28" i="24"/>
  <c r="H27" i="24"/>
  <c r="G27" i="24"/>
  <c r="H26" i="24"/>
  <c r="G26" i="24"/>
  <c r="H25" i="24"/>
  <c r="G25" i="24"/>
  <c r="H24" i="24"/>
  <c r="G24" i="24"/>
  <c r="H23" i="24"/>
  <c r="G23" i="24"/>
  <c r="H22" i="24"/>
  <c r="G22" i="24"/>
  <c r="H21" i="24"/>
  <c r="G21" i="24"/>
  <c r="F20" i="24"/>
  <c r="E20" i="24"/>
  <c r="D20" i="24"/>
  <c r="C20" i="24"/>
  <c r="H18" i="24"/>
  <c r="G18" i="24"/>
  <c r="H17" i="24"/>
  <c r="G17" i="24"/>
  <c r="H16" i="24"/>
  <c r="G16" i="24"/>
  <c r="H15" i="24"/>
  <c r="G15" i="24"/>
  <c r="H14" i="24"/>
  <c r="G14" i="24"/>
  <c r="H13" i="24"/>
  <c r="G13" i="24"/>
  <c r="H12" i="24"/>
  <c r="G12" i="24"/>
  <c r="H11" i="24"/>
  <c r="G11" i="24"/>
  <c r="H10" i="24"/>
  <c r="G10" i="24"/>
  <c r="H9" i="24"/>
  <c r="G9" i="24"/>
  <c r="H8" i="24"/>
  <c r="G8" i="24"/>
  <c r="H7" i="24"/>
  <c r="G7" i="24"/>
  <c r="F6" i="24"/>
  <c r="E6" i="24"/>
  <c r="D6" i="24"/>
  <c r="C6" i="24"/>
  <c r="H774" i="23"/>
  <c r="G774" i="23"/>
  <c r="H773" i="23"/>
  <c r="G773" i="23"/>
  <c r="H772" i="23"/>
  <c r="G772" i="23"/>
  <c r="H771" i="23"/>
  <c r="G771" i="23"/>
  <c r="H770" i="23"/>
  <c r="G770" i="23"/>
  <c r="H769" i="23"/>
  <c r="G769" i="23"/>
  <c r="H768" i="23"/>
  <c r="G768" i="23"/>
  <c r="H767" i="23"/>
  <c r="G767" i="23"/>
  <c r="H766" i="23"/>
  <c r="G766" i="23"/>
  <c r="H765" i="23"/>
  <c r="G765" i="23"/>
  <c r="H764" i="23"/>
  <c r="G764" i="23"/>
  <c r="H763" i="23"/>
  <c r="G763" i="23"/>
  <c r="G762" i="23" s="1"/>
  <c r="F762" i="23"/>
  <c r="E762" i="23"/>
  <c r="D762" i="23"/>
  <c r="C762" i="23"/>
  <c r="H760" i="23"/>
  <c r="G760" i="23"/>
  <c r="H759" i="23"/>
  <c r="G759" i="23"/>
  <c r="H758" i="23"/>
  <c r="G758" i="23"/>
  <c r="H757" i="23"/>
  <c r="G757" i="23"/>
  <c r="H756" i="23"/>
  <c r="G756" i="23"/>
  <c r="H755" i="23"/>
  <c r="G755" i="23"/>
  <c r="H754" i="23"/>
  <c r="G754" i="23"/>
  <c r="H753" i="23"/>
  <c r="G753" i="23"/>
  <c r="H752" i="23"/>
  <c r="G752" i="23"/>
  <c r="H751" i="23"/>
  <c r="G751" i="23"/>
  <c r="H750" i="23"/>
  <c r="G750" i="23"/>
  <c r="H749" i="23"/>
  <c r="G749" i="23"/>
  <c r="F748" i="23"/>
  <c r="E748" i="23"/>
  <c r="D748" i="23"/>
  <c r="C748" i="23"/>
  <c r="H746" i="23"/>
  <c r="G746" i="23"/>
  <c r="H745" i="23"/>
  <c r="G745" i="23"/>
  <c r="H744" i="23"/>
  <c r="G744" i="23"/>
  <c r="H743" i="23"/>
  <c r="G743" i="23"/>
  <c r="H742" i="23"/>
  <c r="G742" i="23"/>
  <c r="H741" i="23"/>
  <c r="G741" i="23"/>
  <c r="H740" i="23"/>
  <c r="G740" i="23"/>
  <c r="H739" i="23"/>
  <c r="G739" i="23"/>
  <c r="H738" i="23"/>
  <c r="G738" i="23"/>
  <c r="H737" i="23"/>
  <c r="G737" i="23"/>
  <c r="H736" i="23"/>
  <c r="G736" i="23"/>
  <c r="H735" i="23"/>
  <c r="G735" i="23"/>
  <c r="F734" i="23"/>
  <c r="E734" i="23"/>
  <c r="D734" i="23"/>
  <c r="C734" i="23"/>
  <c r="H732" i="23"/>
  <c r="G732" i="23"/>
  <c r="H731" i="23"/>
  <c r="G731" i="23"/>
  <c r="H730" i="23"/>
  <c r="G730" i="23"/>
  <c r="H729" i="23"/>
  <c r="G729" i="23"/>
  <c r="H728" i="23"/>
  <c r="G728" i="23"/>
  <c r="H727" i="23"/>
  <c r="G727" i="23"/>
  <c r="H726" i="23"/>
  <c r="G726" i="23"/>
  <c r="H725" i="23"/>
  <c r="G725" i="23"/>
  <c r="H724" i="23"/>
  <c r="G724" i="23"/>
  <c r="H723" i="23"/>
  <c r="G723" i="23"/>
  <c r="H722" i="23"/>
  <c r="G722" i="23"/>
  <c r="H721" i="23"/>
  <c r="G721" i="23"/>
  <c r="F720" i="23"/>
  <c r="E720" i="23"/>
  <c r="D720" i="23"/>
  <c r="C720" i="23"/>
  <c r="H718" i="23"/>
  <c r="G718" i="23"/>
  <c r="H717" i="23"/>
  <c r="G717" i="23"/>
  <c r="H716" i="23"/>
  <c r="G716" i="23"/>
  <c r="H715" i="23"/>
  <c r="G715" i="23"/>
  <c r="H714" i="23"/>
  <c r="G714" i="23"/>
  <c r="H713" i="23"/>
  <c r="G713" i="23"/>
  <c r="H712" i="23"/>
  <c r="G712" i="23"/>
  <c r="H711" i="23"/>
  <c r="G711" i="23"/>
  <c r="H710" i="23"/>
  <c r="G710" i="23"/>
  <c r="H709" i="23"/>
  <c r="G709" i="23"/>
  <c r="H708" i="23"/>
  <c r="G708" i="23"/>
  <c r="H707" i="23"/>
  <c r="G707" i="23"/>
  <c r="F706" i="23"/>
  <c r="E706" i="23"/>
  <c r="D706" i="23"/>
  <c r="C706" i="23"/>
  <c r="H704" i="23"/>
  <c r="G704" i="23"/>
  <c r="H703" i="23"/>
  <c r="G703" i="23"/>
  <c r="H702" i="23"/>
  <c r="G702" i="23"/>
  <c r="H701" i="23"/>
  <c r="G701" i="23"/>
  <c r="H700" i="23"/>
  <c r="G700" i="23"/>
  <c r="H699" i="23"/>
  <c r="G699" i="23"/>
  <c r="H698" i="23"/>
  <c r="G698" i="23"/>
  <c r="H697" i="23"/>
  <c r="G697" i="23"/>
  <c r="H696" i="23"/>
  <c r="G696" i="23"/>
  <c r="H695" i="23"/>
  <c r="G695" i="23"/>
  <c r="H694" i="23"/>
  <c r="G694" i="23"/>
  <c r="H693" i="23"/>
  <c r="G693" i="23"/>
  <c r="F692" i="23"/>
  <c r="E692" i="23"/>
  <c r="D692" i="23"/>
  <c r="C692" i="23"/>
  <c r="H690" i="23"/>
  <c r="G690" i="23"/>
  <c r="H689" i="23"/>
  <c r="G689" i="23"/>
  <c r="H688" i="23"/>
  <c r="G688" i="23"/>
  <c r="H687" i="23"/>
  <c r="G687" i="23"/>
  <c r="H686" i="23"/>
  <c r="G686" i="23"/>
  <c r="H685" i="23"/>
  <c r="G685" i="23"/>
  <c r="H684" i="23"/>
  <c r="G684" i="23"/>
  <c r="H683" i="23"/>
  <c r="G683" i="23"/>
  <c r="H682" i="23"/>
  <c r="G682" i="23"/>
  <c r="H681" i="23"/>
  <c r="G681" i="23"/>
  <c r="H680" i="23"/>
  <c r="G680" i="23"/>
  <c r="H679" i="23"/>
  <c r="G679" i="23"/>
  <c r="F678" i="23"/>
  <c r="E678" i="23"/>
  <c r="D678" i="23"/>
  <c r="C678" i="23"/>
  <c r="H676" i="23"/>
  <c r="G676" i="23"/>
  <c r="H675" i="23"/>
  <c r="G675" i="23"/>
  <c r="H674" i="23"/>
  <c r="G674" i="23"/>
  <c r="H673" i="23"/>
  <c r="G673" i="23"/>
  <c r="H672" i="23"/>
  <c r="G672" i="23"/>
  <c r="H671" i="23"/>
  <c r="G671" i="23"/>
  <c r="H670" i="23"/>
  <c r="G670" i="23"/>
  <c r="H669" i="23"/>
  <c r="G669" i="23"/>
  <c r="H668" i="23"/>
  <c r="G668" i="23"/>
  <c r="H667" i="23"/>
  <c r="G667" i="23"/>
  <c r="H666" i="23"/>
  <c r="G666" i="23"/>
  <c r="H665" i="23"/>
  <c r="G665" i="23"/>
  <c r="F664" i="23"/>
  <c r="E664" i="23"/>
  <c r="D664" i="23"/>
  <c r="C664" i="23"/>
  <c r="H662" i="23"/>
  <c r="G662" i="23"/>
  <c r="H661" i="23"/>
  <c r="G661" i="23"/>
  <c r="H660" i="23"/>
  <c r="G660" i="23"/>
  <c r="H659" i="23"/>
  <c r="G659" i="23"/>
  <c r="H658" i="23"/>
  <c r="G658" i="23"/>
  <c r="H657" i="23"/>
  <c r="G657" i="23"/>
  <c r="H656" i="23"/>
  <c r="G656" i="23"/>
  <c r="H655" i="23"/>
  <c r="G655" i="23"/>
  <c r="H654" i="23"/>
  <c r="G654" i="23"/>
  <c r="H653" i="23"/>
  <c r="G653" i="23"/>
  <c r="H652" i="23"/>
  <c r="G652" i="23"/>
  <c r="H651" i="23"/>
  <c r="G651" i="23"/>
  <c r="F650" i="23"/>
  <c r="E650" i="23"/>
  <c r="D650" i="23"/>
  <c r="C650" i="23"/>
  <c r="H648" i="23"/>
  <c r="G648" i="23"/>
  <c r="H647" i="23"/>
  <c r="G647" i="23"/>
  <c r="H646" i="23"/>
  <c r="G646" i="23"/>
  <c r="H645" i="23"/>
  <c r="G645" i="23"/>
  <c r="H644" i="23"/>
  <c r="G644" i="23"/>
  <c r="H643" i="23"/>
  <c r="G643" i="23"/>
  <c r="H642" i="23"/>
  <c r="G642" i="23"/>
  <c r="H641" i="23"/>
  <c r="G641" i="23"/>
  <c r="H640" i="23"/>
  <c r="G640" i="23"/>
  <c r="H639" i="23"/>
  <c r="G639" i="23"/>
  <c r="H638" i="23"/>
  <c r="G638" i="23"/>
  <c r="H637" i="23"/>
  <c r="G637" i="23"/>
  <c r="F636" i="23"/>
  <c r="E636" i="23"/>
  <c r="D636" i="23"/>
  <c r="C636" i="23"/>
  <c r="H634" i="23"/>
  <c r="G634" i="23"/>
  <c r="H633" i="23"/>
  <c r="G633" i="23"/>
  <c r="H632" i="23"/>
  <c r="G632" i="23"/>
  <c r="H631" i="23"/>
  <c r="G631" i="23"/>
  <c r="H630" i="23"/>
  <c r="G630" i="23"/>
  <c r="H629" i="23"/>
  <c r="G629" i="23"/>
  <c r="H628" i="23"/>
  <c r="G628" i="23"/>
  <c r="H627" i="23"/>
  <c r="G627" i="23"/>
  <c r="H626" i="23"/>
  <c r="G626" i="23"/>
  <c r="H625" i="23"/>
  <c r="G625" i="23"/>
  <c r="H624" i="23"/>
  <c r="G624" i="23"/>
  <c r="H623" i="23"/>
  <c r="G623" i="23"/>
  <c r="F622" i="23"/>
  <c r="E622" i="23"/>
  <c r="D622" i="23"/>
  <c r="C622" i="23"/>
  <c r="H620" i="23"/>
  <c r="G620" i="23"/>
  <c r="H619" i="23"/>
  <c r="G619" i="23"/>
  <c r="H618" i="23"/>
  <c r="G618" i="23"/>
  <c r="H617" i="23"/>
  <c r="G617" i="23"/>
  <c r="H616" i="23"/>
  <c r="G616" i="23"/>
  <c r="H615" i="23"/>
  <c r="G615" i="23"/>
  <c r="H614" i="23"/>
  <c r="G614" i="23"/>
  <c r="H613" i="23"/>
  <c r="G613" i="23"/>
  <c r="H612" i="23"/>
  <c r="G612" i="23"/>
  <c r="H611" i="23"/>
  <c r="G611" i="23"/>
  <c r="H610" i="23"/>
  <c r="G610" i="23"/>
  <c r="H609" i="23"/>
  <c r="G609" i="23"/>
  <c r="F608" i="23"/>
  <c r="E608" i="23"/>
  <c r="D608" i="23"/>
  <c r="C608" i="23"/>
  <c r="H606" i="23"/>
  <c r="G606" i="23"/>
  <c r="H605" i="23"/>
  <c r="G605" i="23"/>
  <c r="H604" i="23"/>
  <c r="G604" i="23"/>
  <c r="H603" i="23"/>
  <c r="G603" i="23"/>
  <c r="H602" i="23"/>
  <c r="G602" i="23"/>
  <c r="H601" i="23"/>
  <c r="G601" i="23"/>
  <c r="H600" i="23"/>
  <c r="G600" i="23"/>
  <c r="H599" i="23"/>
  <c r="G599" i="23"/>
  <c r="H598" i="23"/>
  <c r="G598" i="23"/>
  <c r="H597" i="23"/>
  <c r="G597" i="23"/>
  <c r="H596" i="23"/>
  <c r="G596" i="23"/>
  <c r="H595" i="23"/>
  <c r="G595" i="23"/>
  <c r="F594" i="23"/>
  <c r="E594" i="23"/>
  <c r="D594" i="23"/>
  <c r="C594" i="23"/>
  <c r="H592" i="23"/>
  <c r="G592" i="23"/>
  <c r="H591" i="23"/>
  <c r="G591" i="23"/>
  <c r="H590" i="23"/>
  <c r="G590" i="23"/>
  <c r="H589" i="23"/>
  <c r="G589" i="23"/>
  <c r="H588" i="23"/>
  <c r="G588" i="23"/>
  <c r="H587" i="23"/>
  <c r="G587" i="23"/>
  <c r="H586" i="23"/>
  <c r="G586" i="23"/>
  <c r="H585" i="23"/>
  <c r="G585" i="23"/>
  <c r="H584" i="23"/>
  <c r="G584" i="23"/>
  <c r="H583" i="23"/>
  <c r="G583" i="23"/>
  <c r="H582" i="23"/>
  <c r="G582" i="23"/>
  <c r="H581" i="23"/>
  <c r="G581" i="23"/>
  <c r="F580" i="23"/>
  <c r="E580" i="23"/>
  <c r="D580" i="23"/>
  <c r="C580" i="23"/>
  <c r="H578" i="23"/>
  <c r="G578" i="23"/>
  <c r="H577" i="23"/>
  <c r="G577" i="23"/>
  <c r="H576" i="23"/>
  <c r="G576" i="23"/>
  <c r="H575" i="23"/>
  <c r="G575" i="23"/>
  <c r="H574" i="23"/>
  <c r="G574" i="23"/>
  <c r="H573" i="23"/>
  <c r="G573" i="23"/>
  <c r="H572" i="23"/>
  <c r="G572" i="23"/>
  <c r="H571" i="23"/>
  <c r="G571" i="23"/>
  <c r="H570" i="23"/>
  <c r="G570" i="23"/>
  <c r="H569" i="23"/>
  <c r="G569" i="23"/>
  <c r="H568" i="23"/>
  <c r="G568" i="23"/>
  <c r="H567" i="23"/>
  <c r="G567" i="23"/>
  <c r="F566" i="23"/>
  <c r="E566" i="23"/>
  <c r="D566" i="23"/>
  <c r="C566" i="23"/>
  <c r="H564" i="23"/>
  <c r="G564" i="23"/>
  <c r="H563" i="23"/>
  <c r="G563" i="23"/>
  <c r="H562" i="23"/>
  <c r="G562" i="23"/>
  <c r="H561" i="23"/>
  <c r="G561" i="23"/>
  <c r="H560" i="23"/>
  <c r="G560" i="23"/>
  <c r="H559" i="23"/>
  <c r="G559" i="23"/>
  <c r="H558" i="23"/>
  <c r="G558" i="23"/>
  <c r="H557" i="23"/>
  <c r="G557" i="23"/>
  <c r="H556" i="23"/>
  <c r="G556" i="23"/>
  <c r="H555" i="23"/>
  <c r="G555" i="23"/>
  <c r="H554" i="23"/>
  <c r="G554" i="23"/>
  <c r="H553" i="23"/>
  <c r="G553" i="23"/>
  <c r="G552" i="23" s="1"/>
  <c r="F552" i="23"/>
  <c r="E552" i="23"/>
  <c r="D552" i="23"/>
  <c r="C552" i="23"/>
  <c r="H550" i="23"/>
  <c r="G550" i="23"/>
  <c r="H549" i="23"/>
  <c r="G549" i="23"/>
  <c r="H548" i="23"/>
  <c r="G548" i="23"/>
  <c r="H547" i="23"/>
  <c r="G547" i="23"/>
  <c r="H546" i="23"/>
  <c r="G546" i="23"/>
  <c r="H545" i="23"/>
  <c r="G545" i="23"/>
  <c r="H544" i="23"/>
  <c r="G544" i="23"/>
  <c r="H543" i="23"/>
  <c r="G543" i="23"/>
  <c r="H542" i="23"/>
  <c r="G542" i="23"/>
  <c r="H541" i="23"/>
  <c r="G541" i="23"/>
  <c r="H540" i="23"/>
  <c r="G540" i="23"/>
  <c r="H539" i="23"/>
  <c r="G539" i="23"/>
  <c r="F538" i="23"/>
  <c r="E538" i="23"/>
  <c r="D538" i="23"/>
  <c r="C538" i="23"/>
  <c r="H536" i="23"/>
  <c r="G536" i="23"/>
  <c r="H535" i="23"/>
  <c r="G535" i="23"/>
  <c r="H534" i="23"/>
  <c r="G534" i="23"/>
  <c r="H533" i="23"/>
  <c r="G533" i="23"/>
  <c r="H532" i="23"/>
  <c r="G532" i="23"/>
  <c r="H531" i="23"/>
  <c r="G531" i="23"/>
  <c r="H530" i="23"/>
  <c r="G530" i="23"/>
  <c r="H529" i="23"/>
  <c r="G529" i="23"/>
  <c r="H528" i="23"/>
  <c r="G528" i="23"/>
  <c r="H527" i="23"/>
  <c r="G527" i="23"/>
  <c r="H526" i="23"/>
  <c r="G526" i="23"/>
  <c r="H525" i="23"/>
  <c r="G525" i="23"/>
  <c r="F524" i="23"/>
  <c r="E524" i="23"/>
  <c r="D524" i="23"/>
  <c r="C524" i="23"/>
  <c r="H522" i="23"/>
  <c r="G522" i="23"/>
  <c r="H521" i="23"/>
  <c r="G521" i="23"/>
  <c r="H520" i="23"/>
  <c r="G520" i="23"/>
  <c r="H519" i="23"/>
  <c r="G519" i="23"/>
  <c r="H518" i="23"/>
  <c r="G518" i="23"/>
  <c r="H517" i="23"/>
  <c r="G517" i="23"/>
  <c r="H516" i="23"/>
  <c r="G516" i="23"/>
  <c r="H515" i="23"/>
  <c r="G515" i="23"/>
  <c r="H514" i="23"/>
  <c r="G514" i="23"/>
  <c r="H513" i="23"/>
  <c r="G513" i="23"/>
  <c r="H512" i="23"/>
  <c r="G512" i="23"/>
  <c r="H511" i="23"/>
  <c r="G511" i="23"/>
  <c r="F510" i="23"/>
  <c r="E510" i="23"/>
  <c r="D510" i="23"/>
  <c r="C510" i="23"/>
  <c r="H508" i="23"/>
  <c r="G508" i="23"/>
  <c r="H507" i="23"/>
  <c r="G507" i="23"/>
  <c r="H506" i="23"/>
  <c r="G506" i="23"/>
  <c r="H505" i="23"/>
  <c r="G505" i="23"/>
  <c r="H504" i="23"/>
  <c r="G504" i="23"/>
  <c r="H503" i="23"/>
  <c r="G503" i="23"/>
  <c r="H502" i="23"/>
  <c r="G502" i="23"/>
  <c r="H501" i="23"/>
  <c r="G501" i="23"/>
  <c r="H500" i="23"/>
  <c r="G500" i="23"/>
  <c r="H499" i="23"/>
  <c r="G499" i="23"/>
  <c r="H498" i="23"/>
  <c r="G498" i="23"/>
  <c r="H497" i="23"/>
  <c r="G497" i="23"/>
  <c r="F496" i="23"/>
  <c r="E496" i="23"/>
  <c r="D496" i="23"/>
  <c r="C496" i="23"/>
  <c r="H494" i="23"/>
  <c r="G494" i="23"/>
  <c r="H493" i="23"/>
  <c r="G493" i="23"/>
  <c r="H492" i="23"/>
  <c r="G492" i="23"/>
  <c r="H491" i="23"/>
  <c r="G491" i="23"/>
  <c r="H490" i="23"/>
  <c r="G490" i="23"/>
  <c r="H489" i="23"/>
  <c r="G489" i="23"/>
  <c r="H488" i="23"/>
  <c r="G488" i="23"/>
  <c r="H487" i="23"/>
  <c r="G487" i="23"/>
  <c r="H486" i="23"/>
  <c r="G486" i="23"/>
  <c r="H485" i="23"/>
  <c r="G485" i="23"/>
  <c r="H484" i="23"/>
  <c r="G484" i="23"/>
  <c r="H483" i="23"/>
  <c r="G483" i="23"/>
  <c r="F482" i="23"/>
  <c r="E482" i="23"/>
  <c r="D482" i="23"/>
  <c r="C482" i="23"/>
  <c r="H480" i="23"/>
  <c r="G480" i="23"/>
  <c r="H479" i="23"/>
  <c r="G479" i="23"/>
  <c r="H478" i="23"/>
  <c r="G478" i="23"/>
  <c r="H477" i="23"/>
  <c r="G477" i="23"/>
  <c r="H476" i="23"/>
  <c r="G476" i="23"/>
  <c r="H475" i="23"/>
  <c r="G475" i="23"/>
  <c r="H474" i="23"/>
  <c r="G474" i="23"/>
  <c r="H473" i="23"/>
  <c r="G473" i="23"/>
  <c r="H472" i="23"/>
  <c r="G472" i="23"/>
  <c r="H471" i="23"/>
  <c r="G471" i="23"/>
  <c r="H470" i="23"/>
  <c r="G470" i="23"/>
  <c r="H469" i="23"/>
  <c r="G469" i="23"/>
  <c r="F468" i="23"/>
  <c r="E468" i="23"/>
  <c r="D468" i="23"/>
  <c r="C468" i="23"/>
  <c r="H466" i="23"/>
  <c r="G466" i="23"/>
  <c r="H465" i="23"/>
  <c r="G465" i="23"/>
  <c r="H464" i="23"/>
  <c r="G464" i="23"/>
  <c r="H463" i="23"/>
  <c r="G463" i="23"/>
  <c r="H462" i="23"/>
  <c r="G462" i="23"/>
  <c r="H461" i="23"/>
  <c r="G461" i="23"/>
  <c r="H460" i="23"/>
  <c r="G460" i="23"/>
  <c r="H459" i="23"/>
  <c r="G459" i="23"/>
  <c r="H458" i="23"/>
  <c r="G458" i="23"/>
  <c r="H457" i="23"/>
  <c r="G457" i="23"/>
  <c r="H456" i="23"/>
  <c r="G456" i="23"/>
  <c r="H455" i="23"/>
  <c r="G455" i="23"/>
  <c r="F454" i="23"/>
  <c r="E454" i="23"/>
  <c r="D454" i="23"/>
  <c r="C454" i="23"/>
  <c r="H452" i="23"/>
  <c r="G452" i="23"/>
  <c r="H451" i="23"/>
  <c r="G451" i="23"/>
  <c r="H450" i="23"/>
  <c r="G450" i="23"/>
  <c r="H449" i="23"/>
  <c r="G449" i="23"/>
  <c r="H448" i="23"/>
  <c r="G448" i="23"/>
  <c r="H447" i="23"/>
  <c r="G447" i="23"/>
  <c r="H446" i="23"/>
  <c r="G446" i="23"/>
  <c r="H445" i="23"/>
  <c r="G445" i="23"/>
  <c r="H444" i="23"/>
  <c r="G444" i="23"/>
  <c r="H443" i="23"/>
  <c r="G443" i="23"/>
  <c r="H442" i="23"/>
  <c r="G442" i="23"/>
  <c r="H441" i="23"/>
  <c r="G441" i="23"/>
  <c r="F440" i="23"/>
  <c r="E440" i="23"/>
  <c r="D440" i="23"/>
  <c r="C440" i="23"/>
  <c r="H438" i="23"/>
  <c r="G438" i="23"/>
  <c r="H437" i="23"/>
  <c r="G437" i="23"/>
  <c r="H436" i="23"/>
  <c r="G436" i="23"/>
  <c r="H435" i="23"/>
  <c r="G435" i="23"/>
  <c r="H434" i="23"/>
  <c r="G434" i="23"/>
  <c r="H433" i="23"/>
  <c r="G433" i="23"/>
  <c r="H432" i="23"/>
  <c r="G432" i="23"/>
  <c r="H431" i="23"/>
  <c r="G431" i="23"/>
  <c r="H430" i="23"/>
  <c r="G430" i="23"/>
  <c r="H429" i="23"/>
  <c r="G429" i="23"/>
  <c r="H428" i="23"/>
  <c r="G428" i="23"/>
  <c r="H427" i="23"/>
  <c r="G427" i="23"/>
  <c r="F426" i="23"/>
  <c r="E426" i="23"/>
  <c r="D426" i="23"/>
  <c r="C426" i="23"/>
  <c r="H424" i="23"/>
  <c r="G424" i="23"/>
  <c r="H423" i="23"/>
  <c r="G423" i="23"/>
  <c r="H422" i="23"/>
  <c r="G422" i="23"/>
  <c r="H421" i="23"/>
  <c r="G421" i="23"/>
  <c r="H420" i="23"/>
  <c r="G420" i="23"/>
  <c r="H419" i="23"/>
  <c r="G419" i="23"/>
  <c r="H418" i="23"/>
  <c r="G418" i="23"/>
  <c r="H417" i="23"/>
  <c r="G417" i="23"/>
  <c r="H416" i="23"/>
  <c r="G416" i="23"/>
  <c r="H415" i="23"/>
  <c r="G415" i="23"/>
  <c r="H414" i="23"/>
  <c r="G414" i="23"/>
  <c r="H413" i="23"/>
  <c r="G413" i="23"/>
  <c r="F412" i="23"/>
  <c r="E412" i="23"/>
  <c r="D412" i="23"/>
  <c r="C412" i="23"/>
  <c r="H410" i="23"/>
  <c r="G410" i="23"/>
  <c r="H409" i="23"/>
  <c r="G409" i="23"/>
  <c r="H408" i="23"/>
  <c r="G408" i="23"/>
  <c r="H407" i="23"/>
  <c r="G407" i="23"/>
  <c r="H406" i="23"/>
  <c r="G406" i="23"/>
  <c r="H405" i="23"/>
  <c r="G405" i="23"/>
  <c r="H404" i="23"/>
  <c r="G404" i="23"/>
  <c r="H403" i="23"/>
  <c r="G403" i="23"/>
  <c r="H402" i="23"/>
  <c r="G402" i="23"/>
  <c r="H401" i="23"/>
  <c r="G401" i="23"/>
  <c r="H400" i="23"/>
  <c r="G400" i="23"/>
  <c r="H399" i="23"/>
  <c r="G399" i="23"/>
  <c r="F398" i="23"/>
  <c r="E398" i="23"/>
  <c r="D398" i="23"/>
  <c r="C398" i="23"/>
  <c r="H396" i="23"/>
  <c r="G396" i="23"/>
  <c r="H395" i="23"/>
  <c r="G395" i="23"/>
  <c r="H394" i="23"/>
  <c r="G394" i="23"/>
  <c r="H393" i="23"/>
  <c r="G393" i="23"/>
  <c r="H392" i="23"/>
  <c r="G392" i="23"/>
  <c r="H391" i="23"/>
  <c r="G391" i="23"/>
  <c r="H390" i="23"/>
  <c r="G390" i="23"/>
  <c r="H389" i="23"/>
  <c r="G389" i="23"/>
  <c r="H388" i="23"/>
  <c r="G388" i="23"/>
  <c r="H387" i="23"/>
  <c r="G387" i="23"/>
  <c r="H386" i="23"/>
  <c r="G386" i="23"/>
  <c r="H385" i="23"/>
  <c r="G385" i="23"/>
  <c r="F384" i="23"/>
  <c r="E384" i="23"/>
  <c r="D384" i="23"/>
  <c r="C384" i="23"/>
  <c r="H382" i="23"/>
  <c r="G382" i="23"/>
  <c r="H381" i="23"/>
  <c r="G381" i="23"/>
  <c r="H380" i="23"/>
  <c r="G380" i="23"/>
  <c r="H379" i="23"/>
  <c r="G379" i="23"/>
  <c r="H378" i="23"/>
  <c r="G378" i="23"/>
  <c r="H377" i="23"/>
  <c r="G377" i="23"/>
  <c r="H376" i="23"/>
  <c r="G376" i="23"/>
  <c r="H375" i="23"/>
  <c r="G375" i="23"/>
  <c r="H374" i="23"/>
  <c r="G374" i="23"/>
  <c r="H373" i="23"/>
  <c r="G373" i="23"/>
  <c r="H372" i="23"/>
  <c r="G372" i="23"/>
  <c r="H371" i="23"/>
  <c r="G371" i="23"/>
  <c r="F370" i="23"/>
  <c r="E370" i="23"/>
  <c r="D370" i="23"/>
  <c r="C370" i="23"/>
  <c r="H368" i="23"/>
  <c r="G368" i="23"/>
  <c r="H367" i="23"/>
  <c r="G367" i="23"/>
  <c r="H366" i="23"/>
  <c r="G366" i="23"/>
  <c r="H365" i="23"/>
  <c r="G365" i="23"/>
  <c r="H364" i="23"/>
  <c r="G364" i="23"/>
  <c r="H363" i="23"/>
  <c r="G363" i="23"/>
  <c r="H362" i="23"/>
  <c r="G362" i="23"/>
  <c r="H361" i="23"/>
  <c r="G361" i="23"/>
  <c r="H360" i="23"/>
  <c r="G360" i="23"/>
  <c r="H359" i="23"/>
  <c r="G359" i="23"/>
  <c r="H358" i="23"/>
  <c r="G358" i="23"/>
  <c r="H357" i="23"/>
  <c r="G357" i="23"/>
  <c r="F356" i="23"/>
  <c r="E356" i="23"/>
  <c r="D356" i="23"/>
  <c r="C356" i="23"/>
  <c r="H354" i="23"/>
  <c r="G354" i="23"/>
  <c r="H353" i="23"/>
  <c r="G353" i="23"/>
  <c r="H352" i="23"/>
  <c r="G352" i="23"/>
  <c r="H351" i="23"/>
  <c r="G351" i="23"/>
  <c r="H350" i="23"/>
  <c r="G350" i="23"/>
  <c r="H349" i="23"/>
  <c r="G349" i="23"/>
  <c r="H348" i="23"/>
  <c r="G348" i="23"/>
  <c r="H347" i="23"/>
  <c r="G347" i="23"/>
  <c r="H346" i="23"/>
  <c r="G346" i="23"/>
  <c r="H345" i="23"/>
  <c r="G345" i="23"/>
  <c r="H344" i="23"/>
  <c r="G344" i="23"/>
  <c r="H343" i="23"/>
  <c r="G343" i="23"/>
  <c r="F342" i="23"/>
  <c r="E342" i="23"/>
  <c r="D342" i="23"/>
  <c r="C342" i="23"/>
  <c r="H340" i="23"/>
  <c r="G340" i="23"/>
  <c r="H339" i="23"/>
  <c r="G339" i="23"/>
  <c r="H338" i="23"/>
  <c r="G338" i="23"/>
  <c r="H337" i="23"/>
  <c r="G337" i="23"/>
  <c r="H336" i="23"/>
  <c r="G336" i="23"/>
  <c r="H335" i="23"/>
  <c r="G335" i="23"/>
  <c r="H334" i="23"/>
  <c r="G334" i="23"/>
  <c r="H333" i="23"/>
  <c r="G333" i="23"/>
  <c r="H332" i="23"/>
  <c r="G332" i="23"/>
  <c r="H331" i="23"/>
  <c r="G331" i="23"/>
  <c r="H330" i="23"/>
  <c r="G330" i="23"/>
  <c r="H329" i="23"/>
  <c r="G329" i="23"/>
  <c r="F328" i="23"/>
  <c r="E328" i="23"/>
  <c r="D328" i="23"/>
  <c r="C328" i="23"/>
  <c r="H326" i="23"/>
  <c r="G326" i="23"/>
  <c r="H325" i="23"/>
  <c r="G325" i="23"/>
  <c r="H324" i="23"/>
  <c r="G324" i="23"/>
  <c r="H323" i="23"/>
  <c r="G323" i="23"/>
  <c r="H322" i="23"/>
  <c r="G322" i="23"/>
  <c r="H321" i="23"/>
  <c r="G321" i="23"/>
  <c r="H320" i="23"/>
  <c r="G320" i="23"/>
  <c r="H319" i="23"/>
  <c r="G319" i="23"/>
  <c r="H318" i="23"/>
  <c r="G318" i="23"/>
  <c r="H317" i="23"/>
  <c r="G317" i="23"/>
  <c r="H316" i="23"/>
  <c r="G316" i="23"/>
  <c r="H315" i="23"/>
  <c r="H314" i="23" s="1"/>
  <c r="G315" i="23"/>
  <c r="F314" i="23"/>
  <c r="E314" i="23"/>
  <c r="D314" i="23"/>
  <c r="C314" i="23"/>
  <c r="H312" i="23"/>
  <c r="G312" i="23"/>
  <c r="H311" i="23"/>
  <c r="G311" i="23"/>
  <c r="H310" i="23"/>
  <c r="G310" i="23"/>
  <c r="H309" i="23"/>
  <c r="G309" i="23"/>
  <c r="H308" i="23"/>
  <c r="G308" i="23"/>
  <c r="H307" i="23"/>
  <c r="G307" i="23"/>
  <c r="H306" i="23"/>
  <c r="G306" i="23"/>
  <c r="H305" i="23"/>
  <c r="G305" i="23"/>
  <c r="H304" i="23"/>
  <c r="G304" i="23"/>
  <c r="H303" i="23"/>
  <c r="G303" i="23"/>
  <c r="H302" i="23"/>
  <c r="G302" i="23"/>
  <c r="H301" i="23"/>
  <c r="G301" i="23"/>
  <c r="F300" i="23"/>
  <c r="E300" i="23"/>
  <c r="D300" i="23"/>
  <c r="C300" i="23"/>
  <c r="H298" i="23"/>
  <c r="G298" i="23"/>
  <c r="H297" i="23"/>
  <c r="G297" i="23"/>
  <c r="H296" i="23"/>
  <c r="G296" i="23"/>
  <c r="H295" i="23"/>
  <c r="G295" i="23"/>
  <c r="H294" i="23"/>
  <c r="G294" i="23"/>
  <c r="H293" i="23"/>
  <c r="G293" i="23"/>
  <c r="H292" i="23"/>
  <c r="G292" i="23"/>
  <c r="H291" i="23"/>
  <c r="G291" i="23"/>
  <c r="H290" i="23"/>
  <c r="G290" i="23"/>
  <c r="H289" i="23"/>
  <c r="G289" i="23"/>
  <c r="H288" i="23"/>
  <c r="G288" i="23"/>
  <c r="H287" i="23"/>
  <c r="H286" i="23" s="1"/>
  <c r="G287" i="23"/>
  <c r="F286" i="23"/>
  <c r="E286" i="23"/>
  <c r="D286" i="23"/>
  <c r="C286" i="23"/>
  <c r="H284" i="23"/>
  <c r="G284" i="23"/>
  <c r="H283" i="23"/>
  <c r="G283" i="23"/>
  <c r="H282" i="23"/>
  <c r="G282" i="23"/>
  <c r="H281" i="23"/>
  <c r="G281" i="23"/>
  <c r="H280" i="23"/>
  <c r="G280" i="23"/>
  <c r="H279" i="23"/>
  <c r="G279" i="23"/>
  <c r="H278" i="23"/>
  <c r="G278" i="23"/>
  <c r="H277" i="23"/>
  <c r="G277" i="23"/>
  <c r="H276" i="23"/>
  <c r="G276" i="23"/>
  <c r="H275" i="23"/>
  <c r="G275" i="23"/>
  <c r="H274" i="23"/>
  <c r="G274" i="23"/>
  <c r="H273" i="23"/>
  <c r="H272" i="23" s="1"/>
  <c r="G273" i="23"/>
  <c r="F272" i="23"/>
  <c r="E272" i="23"/>
  <c r="D272" i="23"/>
  <c r="C272" i="23"/>
  <c r="H270" i="23"/>
  <c r="G270" i="23"/>
  <c r="H269" i="23"/>
  <c r="G269" i="23"/>
  <c r="H268" i="23"/>
  <c r="G268" i="23"/>
  <c r="H267" i="23"/>
  <c r="G267" i="23"/>
  <c r="H266" i="23"/>
  <c r="G266" i="23"/>
  <c r="H265" i="23"/>
  <c r="G265" i="23"/>
  <c r="H264" i="23"/>
  <c r="G264" i="23"/>
  <c r="H263" i="23"/>
  <c r="G263" i="23"/>
  <c r="H262" i="23"/>
  <c r="G262" i="23"/>
  <c r="H261" i="23"/>
  <c r="G261" i="23"/>
  <c r="H260" i="23"/>
  <c r="G260" i="23"/>
  <c r="H259" i="23"/>
  <c r="H258" i="23" s="1"/>
  <c r="G259" i="23"/>
  <c r="F258" i="23"/>
  <c r="E258" i="23"/>
  <c r="D258" i="23"/>
  <c r="C258" i="23"/>
  <c r="H256" i="23"/>
  <c r="G256" i="23"/>
  <c r="H255" i="23"/>
  <c r="G255" i="23"/>
  <c r="H254" i="23"/>
  <c r="G254" i="23"/>
  <c r="H253" i="23"/>
  <c r="G253" i="23"/>
  <c r="H252" i="23"/>
  <c r="G252" i="23"/>
  <c r="H251" i="23"/>
  <c r="G251" i="23"/>
  <c r="H250" i="23"/>
  <c r="G250" i="23"/>
  <c r="H249" i="23"/>
  <c r="G249" i="23"/>
  <c r="H248" i="23"/>
  <c r="G248" i="23"/>
  <c r="H247" i="23"/>
  <c r="G247" i="23"/>
  <c r="H246" i="23"/>
  <c r="G246" i="23"/>
  <c r="H245" i="23"/>
  <c r="H244" i="23" s="1"/>
  <c r="G245" i="23"/>
  <c r="F244" i="23"/>
  <c r="E244" i="23"/>
  <c r="D244" i="23"/>
  <c r="C244" i="23"/>
  <c r="H242" i="23"/>
  <c r="G242" i="23"/>
  <c r="H241" i="23"/>
  <c r="G241" i="23"/>
  <c r="H240" i="23"/>
  <c r="G240" i="23"/>
  <c r="H239" i="23"/>
  <c r="G239" i="23"/>
  <c r="H238" i="23"/>
  <c r="G238" i="23"/>
  <c r="H237" i="23"/>
  <c r="G237" i="23"/>
  <c r="H236" i="23"/>
  <c r="G236" i="23"/>
  <c r="H235" i="23"/>
  <c r="G235" i="23"/>
  <c r="H234" i="23"/>
  <c r="G234" i="23"/>
  <c r="H233" i="23"/>
  <c r="G233" i="23"/>
  <c r="H232" i="23"/>
  <c r="G232" i="23"/>
  <c r="H231" i="23"/>
  <c r="H230" i="23" s="1"/>
  <c r="G231" i="23"/>
  <c r="F230" i="23"/>
  <c r="E230" i="23"/>
  <c r="D230" i="23"/>
  <c r="C230" i="23"/>
  <c r="H228" i="23"/>
  <c r="G228" i="23"/>
  <c r="H227" i="23"/>
  <c r="G227" i="23"/>
  <c r="H226" i="23"/>
  <c r="G226" i="23"/>
  <c r="H225" i="23"/>
  <c r="G225" i="23"/>
  <c r="H224" i="23"/>
  <c r="G224" i="23"/>
  <c r="H223" i="23"/>
  <c r="G223" i="23"/>
  <c r="H222" i="23"/>
  <c r="G222" i="23"/>
  <c r="H221" i="23"/>
  <c r="G221" i="23"/>
  <c r="H220" i="23"/>
  <c r="G220" i="23"/>
  <c r="H219" i="23"/>
  <c r="G219" i="23"/>
  <c r="H218" i="23"/>
  <c r="G218" i="23"/>
  <c r="H217" i="23"/>
  <c r="G217" i="23"/>
  <c r="F216" i="23"/>
  <c r="E216" i="23"/>
  <c r="D216" i="23"/>
  <c r="C216" i="23"/>
  <c r="H214" i="23"/>
  <c r="G214" i="23"/>
  <c r="H213" i="23"/>
  <c r="G213" i="23"/>
  <c r="H212" i="23"/>
  <c r="G212" i="23"/>
  <c r="H211" i="23"/>
  <c r="G211" i="23"/>
  <c r="H210" i="23"/>
  <c r="G210" i="23"/>
  <c r="H209" i="23"/>
  <c r="G209" i="23"/>
  <c r="H208" i="23"/>
  <c r="G208" i="23"/>
  <c r="H207" i="23"/>
  <c r="G207" i="23"/>
  <c r="H206" i="23"/>
  <c r="G206" i="23"/>
  <c r="H205" i="23"/>
  <c r="G205" i="23"/>
  <c r="H204" i="23"/>
  <c r="G204" i="23"/>
  <c r="H203" i="23"/>
  <c r="H202" i="23" s="1"/>
  <c r="G203" i="23"/>
  <c r="F202" i="23"/>
  <c r="E202" i="23"/>
  <c r="D202" i="23"/>
  <c r="C202" i="23"/>
  <c r="H200" i="23"/>
  <c r="G200" i="23"/>
  <c r="H199" i="23"/>
  <c r="G199" i="23"/>
  <c r="H198" i="23"/>
  <c r="G198" i="23"/>
  <c r="H197" i="23"/>
  <c r="G197" i="23"/>
  <c r="H196" i="23"/>
  <c r="G196" i="23"/>
  <c r="H195" i="23"/>
  <c r="G195" i="23"/>
  <c r="H194" i="23"/>
  <c r="G194" i="23"/>
  <c r="H193" i="23"/>
  <c r="G193" i="23"/>
  <c r="H192" i="23"/>
  <c r="G192" i="23"/>
  <c r="H191" i="23"/>
  <c r="G191" i="23"/>
  <c r="H190" i="23"/>
  <c r="G190" i="23"/>
  <c r="H189" i="23"/>
  <c r="H188" i="23" s="1"/>
  <c r="G189" i="23"/>
  <c r="F188" i="23"/>
  <c r="E188" i="23"/>
  <c r="D188" i="23"/>
  <c r="C188" i="23"/>
  <c r="H186" i="23"/>
  <c r="G186" i="23"/>
  <c r="H185" i="23"/>
  <c r="G185" i="23"/>
  <c r="H184" i="23"/>
  <c r="G184" i="23"/>
  <c r="H183" i="23"/>
  <c r="G183" i="23"/>
  <c r="H182" i="23"/>
  <c r="G182" i="23"/>
  <c r="H181" i="23"/>
  <c r="G181" i="23"/>
  <c r="H180" i="23"/>
  <c r="G180" i="23"/>
  <c r="H179" i="23"/>
  <c r="G179" i="23"/>
  <c r="H178" i="23"/>
  <c r="G178" i="23"/>
  <c r="H177" i="23"/>
  <c r="G177" i="23"/>
  <c r="H176" i="23"/>
  <c r="G176" i="23"/>
  <c r="H175" i="23"/>
  <c r="H174" i="23" s="1"/>
  <c r="G175" i="23"/>
  <c r="F174" i="23"/>
  <c r="E174" i="23"/>
  <c r="D174" i="23"/>
  <c r="C174" i="23"/>
  <c r="H172" i="23"/>
  <c r="G172" i="23"/>
  <c r="H171" i="23"/>
  <c r="G171" i="23"/>
  <c r="H170" i="23"/>
  <c r="G170" i="23"/>
  <c r="H169" i="23"/>
  <c r="G169" i="23"/>
  <c r="H168" i="23"/>
  <c r="G168" i="23"/>
  <c r="H167" i="23"/>
  <c r="G167" i="23"/>
  <c r="H166" i="23"/>
  <c r="G166" i="23"/>
  <c r="H165" i="23"/>
  <c r="G165" i="23"/>
  <c r="H164" i="23"/>
  <c r="G164" i="23"/>
  <c r="H163" i="23"/>
  <c r="G163" i="23"/>
  <c r="H162" i="23"/>
  <c r="G162" i="23"/>
  <c r="G160" i="23" s="1"/>
  <c r="H161" i="23"/>
  <c r="H160" i="23" s="1"/>
  <c r="G161" i="23"/>
  <c r="F160" i="23"/>
  <c r="E160" i="23"/>
  <c r="D160" i="23"/>
  <c r="C160" i="23"/>
  <c r="H158" i="23"/>
  <c r="G158" i="23"/>
  <c r="H157" i="23"/>
  <c r="G157" i="23"/>
  <c r="H156" i="23"/>
  <c r="G156" i="23"/>
  <c r="H155" i="23"/>
  <c r="G155" i="23"/>
  <c r="H154" i="23"/>
  <c r="G154" i="23"/>
  <c r="H153" i="23"/>
  <c r="G153" i="23"/>
  <c r="H152" i="23"/>
  <c r="G152" i="23"/>
  <c r="H151" i="23"/>
  <c r="G151" i="23"/>
  <c r="H150" i="23"/>
  <c r="G150" i="23"/>
  <c r="H149" i="23"/>
  <c r="G149" i="23"/>
  <c r="H148" i="23"/>
  <c r="G148" i="23"/>
  <c r="H147" i="23"/>
  <c r="H146" i="23" s="1"/>
  <c r="G147" i="23"/>
  <c r="F146" i="23"/>
  <c r="E146" i="23"/>
  <c r="D146" i="23"/>
  <c r="C146" i="23"/>
  <c r="H144" i="23"/>
  <c r="G144" i="23"/>
  <c r="H143" i="23"/>
  <c r="G143" i="23"/>
  <c r="H142" i="23"/>
  <c r="G142" i="23"/>
  <c r="H141" i="23"/>
  <c r="G141" i="23"/>
  <c r="H140" i="23"/>
  <c r="G140" i="23"/>
  <c r="H139" i="23"/>
  <c r="G139" i="23"/>
  <c r="H138" i="23"/>
  <c r="G138" i="23"/>
  <c r="H137" i="23"/>
  <c r="G137" i="23"/>
  <c r="H136" i="23"/>
  <c r="G136" i="23"/>
  <c r="H135" i="23"/>
  <c r="G135" i="23"/>
  <c r="H134" i="23"/>
  <c r="G134" i="23"/>
  <c r="G132" i="23" s="1"/>
  <c r="H133" i="23"/>
  <c r="G133" i="23"/>
  <c r="F132" i="23"/>
  <c r="E132" i="23"/>
  <c r="D132" i="23"/>
  <c r="C132" i="23"/>
  <c r="H130" i="23"/>
  <c r="G130" i="23"/>
  <c r="H129" i="23"/>
  <c r="G129" i="23"/>
  <c r="H128" i="23"/>
  <c r="G128" i="23"/>
  <c r="H127" i="23"/>
  <c r="G127" i="23"/>
  <c r="H126" i="23"/>
  <c r="G126" i="23"/>
  <c r="H125" i="23"/>
  <c r="G125" i="23"/>
  <c r="H124" i="23"/>
  <c r="G124" i="23"/>
  <c r="H123" i="23"/>
  <c r="G123" i="23"/>
  <c r="H122" i="23"/>
  <c r="G122" i="23"/>
  <c r="H121" i="23"/>
  <c r="G121" i="23"/>
  <c r="H120" i="23"/>
  <c r="G120" i="23"/>
  <c r="H119" i="23"/>
  <c r="H118" i="23" s="1"/>
  <c r="G119" i="23"/>
  <c r="F118" i="23"/>
  <c r="E118" i="23"/>
  <c r="D118" i="23"/>
  <c r="C118" i="23"/>
  <c r="H116" i="23"/>
  <c r="G116" i="23"/>
  <c r="H115" i="23"/>
  <c r="G115" i="23"/>
  <c r="H114" i="23"/>
  <c r="G114" i="23"/>
  <c r="H113" i="23"/>
  <c r="G113" i="23"/>
  <c r="H112" i="23"/>
  <c r="G112" i="23"/>
  <c r="H111" i="23"/>
  <c r="G111" i="23"/>
  <c r="H110" i="23"/>
  <c r="G110" i="23"/>
  <c r="H109" i="23"/>
  <c r="G109" i="23"/>
  <c r="H108" i="23"/>
  <c r="G108" i="23"/>
  <c r="H107" i="23"/>
  <c r="G107" i="23"/>
  <c r="H106" i="23"/>
  <c r="G106" i="23"/>
  <c r="H105" i="23"/>
  <c r="G105" i="23"/>
  <c r="F104" i="23"/>
  <c r="E104" i="23"/>
  <c r="D104" i="23"/>
  <c r="C104" i="23"/>
  <c r="H102" i="23"/>
  <c r="G102" i="23"/>
  <c r="H101" i="23"/>
  <c r="G101" i="23"/>
  <c r="H100" i="23"/>
  <c r="G100" i="23"/>
  <c r="H99" i="23"/>
  <c r="G99" i="23"/>
  <c r="H98" i="23"/>
  <c r="G98" i="23"/>
  <c r="H97" i="23"/>
  <c r="G97" i="23"/>
  <c r="H96" i="23"/>
  <c r="G96" i="23"/>
  <c r="H95" i="23"/>
  <c r="G95" i="23"/>
  <c r="H94" i="23"/>
  <c r="G94" i="23"/>
  <c r="H93" i="23"/>
  <c r="G93" i="23"/>
  <c r="H92" i="23"/>
  <c r="G92" i="23"/>
  <c r="H91" i="23"/>
  <c r="H90" i="23" s="1"/>
  <c r="G91" i="23"/>
  <c r="F90" i="23"/>
  <c r="E90" i="23"/>
  <c r="D90" i="23"/>
  <c r="C90" i="23"/>
  <c r="H88" i="23"/>
  <c r="G88" i="23"/>
  <c r="H87" i="23"/>
  <c r="G87" i="23"/>
  <c r="H86" i="23"/>
  <c r="G86" i="23"/>
  <c r="H85" i="23"/>
  <c r="G85" i="23"/>
  <c r="H84" i="23"/>
  <c r="G84" i="23"/>
  <c r="H83" i="23"/>
  <c r="G83" i="23"/>
  <c r="H82" i="23"/>
  <c r="G82" i="23"/>
  <c r="H81" i="23"/>
  <c r="G81" i="23"/>
  <c r="H80" i="23"/>
  <c r="G80" i="23"/>
  <c r="H79" i="23"/>
  <c r="G79" i="23"/>
  <c r="H78" i="23"/>
  <c r="G78" i="23"/>
  <c r="H77" i="23"/>
  <c r="G77" i="23"/>
  <c r="F76" i="23"/>
  <c r="E76" i="23"/>
  <c r="D76" i="23"/>
  <c r="C76" i="23"/>
  <c r="H74" i="23"/>
  <c r="G74" i="23"/>
  <c r="H73" i="23"/>
  <c r="G73" i="23"/>
  <c r="H72" i="23"/>
  <c r="G72" i="23"/>
  <c r="H71" i="23"/>
  <c r="G71" i="23"/>
  <c r="H70" i="23"/>
  <c r="G70" i="23"/>
  <c r="H69" i="23"/>
  <c r="G69" i="23"/>
  <c r="H68" i="23"/>
  <c r="G68" i="23"/>
  <c r="H67" i="23"/>
  <c r="G67" i="23"/>
  <c r="H66" i="23"/>
  <c r="G66" i="23"/>
  <c r="H65" i="23"/>
  <c r="G65" i="23"/>
  <c r="H64" i="23"/>
  <c r="G64" i="23"/>
  <c r="H63" i="23"/>
  <c r="G63" i="23"/>
  <c r="F62" i="23"/>
  <c r="E62" i="23"/>
  <c r="D62" i="23"/>
  <c r="C62" i="23"/>
  <c r="H60" i="23"/>
  <c r="G60" i="23"/>
  <c r="H59" i="23"/>
  <c r="G59" i="23"/>
  <c r="H58" i="23"/>
  <c r="G58" i="23"/>
  <c r="H57" i="23"/>
  <c r="G57" i="23"/>
  <c r="H56" i="23"/>
  <c r="G56" i="23"/>
  <c r="H55" i="23"/>
  <c r="G55" i="23"/>
  <c r="H54" i="23"/>
  <c r="G54" i="23"/>
  <c r="H53" i="23"/>
  <c r="G53" i="23"/>
  <c r="H52" i="23"/>
  <c r="G52" i="23"/>
  <c r="H51" i="23"/>
  <c r="G51" i="23"/>
  <c r="H50" i="23"/>
  <c r="G50" i="23"/>
  <c r="H49" i="23"/>
  <c r="G49" i="23"/>
  <c r="F48" i="23"/>
  <c r="E48" i="23"/>
  <c r="D48" i="23"/>
  <c r="C48" i="23"/>
  <c r="H46" i="23"/>
  <c r="G46" i="23"/>
  <c r="H45" i="23"/>
  <c r="G45" i="23"/>
  <c r="H44" i="23"/>
  <c r="G44" i="23"/>
  <c r="H43" i="23"/>
  <c r="G43" i="23"/>
  <c r="H42" i="23"/>
  <c r="G42" i="23"/>
  <c r="H41" i="23"/>
  <c r="G41" i="23"/>
  <c r="H40" i="23"/>
  <c r="G40" i="23"/>
  <c r="H39" i="23"/>
  <c r="G39" i="23"/>
  <c r="H38" i="23"/>
  <c r="G38" i="23"/>
  <c r="H37" i="23"/>
  <c r="G37" i="23"/>
  <c r="H36" i="23"/>
  <c r="G36" i="23"/>
  <c r="H35" i="23"/>
  <c r="G35" i="23"/>
  <c r="F34" i="23"/>
  <c r="E34" i="23"/>
  <c r="D34" i="23"/>
  <c r="C34" i="23"/>
  <c r="H32" i="23"/>
  <c r="G32" i="23"/>
  <c r="H31" i="23"/>
  <c r="G31" i="23"/>
  <c r="H30" i="23"/>
  <c r="G30" i="23"/>
  <c r="H29" i="23"/>
  <c r="G29" i="23"/>
  <c r="H28" i="23"/>
  <c r="G28" i="23"/>
  <c r="H27" i="23"/>
  <c r="G27" i="23"/>
  <c r="H26" i="23"/>
  <c r="G26" i="23"/>
  <c r="H25" i="23"/>
  <c r="G25" i="23"/>
  <c r="H24" i="23"/>
  <c r="G24" i="23"/>
  <c r="H23" i="23"/>
  <c r="G23" i="23"/>
  <c r="H22" i="23"/>
  <c r="G22" i="23"/>
  <c r="H21" i="23"/>
  <c r="G21" i="23"/>
  <c r="F20" i="23"/>
  <c r="E20" i="23"/>
  <c r="D20" i="23"/>
  <c r="C20" i="23"/>
  <c r="H18" i="23"/>
  <c r="G18" i="23"/>
  <c r="H17" i="23"/>
  <c r="G17" i="23"/>
  <c r="H16" i="23"/>
  <c r="G16" i="23"/>
  <c r="H15" i="23"/>
  <c r="G15" i="23"/>
  <c r="H14" i="23"/>
  <c r="G14" i="23"/>
  <c r="H13" i="23"/>
  <c r="G13" i="23"/>
  <c r="H12" i="23"/>
  <c r="G12" i="23"/>
  <c r="H11" i="23"/>
  <c r="G11" i="23"/>
  <c r="H10" i="23"/>
  <c r="G10" i="23"/>
  <c r="H9" i="23"/>
  <c r="G9" i="23"/>
  <c r="H8" i="23"/>
  <c r="G8" i="23"/>
  <c r="H7" i="23"/>
  <c r="G7" i="23"/>
  <c r="F6" i="23"/>
  <c r="E6" i="23"/>
  <c r="D6" i="23"/>
  <c r="C6" i="23"/>
  <c r="H223" i="22"/>
  <c r="G223" i="22"/>
  <c r="H222" i="22"/>
  <c r="G222" i="22"/>
  <c r="H221" i="22"/>
  <c r="G221" i="22"/>
  <c r="H220" i="22"/>
  <c r="G220" i="22"/>
  <c r="H219" i="22"/>
  <c r="G219" i="22"/>
  <c r="H218" i="22"/>
  <c r="G218" i="22"/>
  <c r="F217" i="22"/>
  <c r="E217" i="22"/>
  <c r="D217" i="22"/>
  <c r="C217" i="22"/>
  <c r="H215" i="22"/>
  <c r="G215" i="22"/>
  <c r="H214" i="22"/>
  <c r="G214" i="22"/>
  <c r="H213" i="22"/>
  <c r="G213" i="22"/>
  <c r="H212" i="22"/>
  <c r="G212" i="22"/>
  <c r="H211" i="22"/>
  <c r="G211" i="22"/>
  <c r="H210" i="22"/>
  <c r="G210" i="22"/>
  <c r="H209" i="22"/>
  <c r="G209" i="22"/>
  <c r="H208" i="22"/>
  <c r="G208" i="22"/>
  <c r="H207" i="22"/>
  <c r="G207" i="22"/>
  <c r="H206" i="22"/>
  <c r="G206" i="22"/>
  <c r="H205" i="22"/>
  <c r="H204" i="22" s="1"/>
  <c r="G205" i="22"/>
  <c r="F204" i="22"/>
  <c r="E204" i="22"/>
  <c r="D204" i="22"/>
  <c r="C204" i="22"/>
  <c r="H202" i="22"/>
  <c r="G202" i="22"/>
  <c r="H201" i="22"/>
  <c r="G201" i="22"/>
  <c r="H200" i="22"/>
  <c r="G200" i="22"/>
  <c r="H199" i="22"/>
  <c r="G199" i="22"/>
  <c r="H198" i="22"/>
  <c r="G198" i="22"/>
  <c r="H197" i="22"/>
  <c r="G197" i="22"/>
  <c r="H196" i="22"/>
  <c r="G196" i="22"/>
  <c r="H195" i="22"/>
  <c r="G195" i="22"/>
  <c r="H194" i="22"/>
  <c r="G194" i="22"/>
  <c r="H193" i="22"/>
  <c r="G193" i="22"/>
  <c r="H192" i="22"/>
  <c r="G192" i="22"/>
  <c r="H191" i="22"/>
  <c r="G191" i="22"/>
  <c r="F190" i="22"/>
  <c r="E190" i="22"/>
  <c r="D190" i="22"/>
  <c r="C190" i="22"/>
  <c r="H188" i="22"/>
  <c r="G188" i="22"/>
  <c r="H187" i="22"/>
  <c r="G187" i="22"/>
  <c r="H186" i="22"/>
  <c r="G186" i="22"/>
  <c r="H185" i="22"/>
  <c r="G185" i="22"/>
  <c r="H184" i="22"/>
  <c r="G184" i="22"/>
  <c r="H183" i="22"/>
  <c r="G183" i="22"/>
  <c r="H182" i="22"/>
  <c r="G182" i="22"/>
  <c r="H181" i="22"/>
  <c r="G181" i="22"/>
  <c r="H180" i="22"/>
  <c r="G180" i="22"/>
  <c r="H179" i="22"/>
  <c r="G179" i="22"/>
  <c r="H178" i="22"/>
  <c r="G178" i="22"/>
  <c r="H177" i="22"/>
  <c r="G177" i="22"/>
  <c r="F176" i="22"/>
  <c r="E176" i="22"/>
  <c r="D176" i="22"/>
  <c r="C176" i="22"/>
  <c r="H174" i="22"/>
  <c r="G174" i="22"/>
  <c r="H173" i="22"/>
  <c r="G173" i="22"/>
  <c r="H172" i="22"/>
  <c r="G172" i="22"/>
  <c r="H171" i="22"/>
  <c r="G171" i="22"/>
  <c r="H170" i="22"/>
  <c r="G170" i="22"/>
  <c r="H169" i="22"/>
  <c r="G169" i="22"/>
  <c r="H168" i="22"/>
  <c r="G168" i="22"/>
  <c r="H167" i="22"/>
  <c r="G167" i="22"/>
  <c r="H166" i="22"/>
  <c r="G166" i="22"/>
  <c r="H165" i="22"/>
  <c r="G165" i="22"/>
  <c r="H164" i="22"/>
  <c r="G164" i="22"/>
  <c r="F163" i="22"/>
  <c r="E163" i="22"/>
  <c r="D163" i="22"/>
  <c r="C163" i="22"/>
  <c r="H161" i="22"/>
  <c r="G161" i="22"/>
  <c r="H160" i="22"/>
  <c r="G160" i="22"/>
  <c r="H159" i="22"/>
  <c r="G159" i="22"/>
  <c r="H158" i="22"/>
  <c r="G158" i="22"/>
  <c r="H157" i="22"/>
  <c r="G157" i="22"/>
  <c r="H156" i="22"/>
  <c r="G156" i="22"/>
  <c r="H155" i="22"/>
  <c r="G155" i="22"/>
  <c r="H154" i="22"/>
  <c r="G154" i="22"/>
  <c r="H153" i="22"/>
  <c r="G153" i="22"/>
  <c r="H152" i="22"/>
  <c r="G152" i="22"/>
  <c r="H151" i="22"/>
  <c r="G151" i="22"/>
  <c r="H150" i="22"/>
  <c r="G150" i="22"/>
  <c r="F149" i="22"/>
  <c r="E149" i="22"/>
  <c r="D149" i="22"/>
  <c r="C149" i="22"/>
  <c r="H147" i="22"/>
  <c r="G147" i="22"/>
  <c r="H146" i="22"/>
  <c r="G146" i="22"/>
  <c r="H145" i="22"/>
  <c r="G145" i="22"/>
  <c r="H144" i="22"/>
  <c r="G144" i="22"/>
  <c r="H143" i="22"/>
  <c r="G143" i="22"/>
  <c r="H142" i="22"/>
  <c r="G142" i="22"/>
  <c r="H141" i="22"/>
  <c r="G141" i="22"/>
  <c r="H140" i="22"/>
  <c r="G140" i="22"/>
  <c r="H139" i="22"/>
  <c r="G139" i="22"/>
  <c r="H138" i="22"/>
  <c r="G138" i="22"/>
  <c r="H137" i="22"/>
  <c r="H136" i="22" s="1"/>
  <c r="G137" i="22"/>
  <c r="F136" i="22"/>
  <c r="E136" i="22"/>
  <c r="D136" i="22"/>
  <c r="C136" i="22"/>
  <c r="H134" i="22"/>
  <c r="G134" i="22"/>
  <c r="H133" i="22"/>
  <c r="G133" i="22"/>
  <c r="H132" i="22"/>
  <c r="G132" i="22"/>
  <c r="H131" i="22"/>
  <c r="G131" i="22"/>
  <c r="H130" i="22"/>
  <c r="G130" i="22"/>
  <c r="H129" i="22"/>
  <c r="G129" i="22"/>
  <c r="H128" i="22"/>
  <c r="G128" i="22"/>
  <c r="H127" i="22"/>
  <c r="G127" i="22"/>
  <c r="H126" i="22"/>
  <c r="G126" i="22"/>
  <c r="H125" i="22"/>
  <c r="G125" i="22"/>
  <c r="H124" i="22"/>
  <c r="G124" i="22"/>
  <c r="H123" i="22"/>
  <c r="G123" i="22"/>
  <c r="F122" i="22"/>
  <c r="E122" i="22"/>
  <c r="D122" i="22"/>
  <c r="C122" i="22"/>
  <c r="H120" i="22"/>
  <c r="G120" i="22"/>
  <c r="H119" i="22"/>
  <c r="G119" i="22"/>
  <c r="H118" i="22"/>
  <c r="G118" i="22"/>
  <c r="H117" i="22"/>
  <c r="G117" i="22"/>
  <c r="H116" i="22"/>
  <c r="G116" i="22"/>
  <c r="H115" i="22"/>
  <c r="G115" i="22"/>
  <c r="H114" i="22"/>
  <c r="G114" i="22"/>
  <c r="H113" i="22"/>
  <c r="G113" i="22"/>
  <c r="H112" i="22"/>
  <c r="G112" i="22"/>
  <c r="H111" i="22"/>
  <c r="G111" i="22"/>
  <c r="H110" i="22"/>
  <c r="G110" i="22"/>
  <c r="H109" i="22"/>
  <c r="H108" i="22" s="1"/>
  <c r="G109" i="22"/>
  <c r="F108" i="22"/>
  <c r="E108" i="22"/>
  <c r="D108" i="22"/>
  <c r="C108" i="22"/>
  <c r="H106" i="22"/>
  <c r="G106" i="22"/>
  <c r="H105" i="22"/>
  <c r="H104" i="22" s="1"/>
  <c r="G105" i="22"/>
  <c r="F104" i="22"/>
  <c r="E104" i="22"/>
  <c r="D104" i="22"/>
  <c r="C104" i="22"/>
  <c r="H102" i="22"/>
  <c r="G102" i="22"/>
  <c r="H101" i="22"/>
  <c r="G101" i="22"/>
  <c r="H100" i="22"/>
  <c r="G100" i="22"/>
  <c r="H99" i="22"/>
  <c r="G99" i="22"/>
  <c r="H98" i="22"/>
  <c r="G98" i="22"/>
  <c r="H97" i="22"/>
  <c r="G97" i="22"/>
  <c r="H96" i="22"/>
  <c r="G96" i="22"/>
  <c r="H95" i="22"/>
  <c r="G95" i="22"/>
  <c r="H94" i="22"/>
  <c r="G94" i="22"/>
  <c r="H93" i="22"/>
  <c r="G93" i="22"/>
  <c r="H92" i="22"/>
  <c r="G92" i="22"/>
  <c r="H91" i="22"/>
  <c r="H90" i="22" s="1"/>
  <c r="G91" i="22"/>
  <c r="F90" i="22"/>
  <c r="E90" i="22"/>
  <c r="D90" i="22"/>
  <c r="C90" i="22"/>
  <c r="H88" i="22"/>
  <c r="G88" i="22"/>
  <c r="H87" i="22"/>
  <c r="G87" i="22"/>
  <c r="H86" i="22"/>
  <c r="G86" i="22"/>
  <c r="H85" i="22"/>
  <c r="G85" i="22"/>
  <c r="H84" i="22"/>
  <c r="G84" i="22"/>
  <c r="H83" i="22"/>
  <c r="G83" i="22"/>
  <c r="H82" i="22"/>
  <c r="G82" i="22"/>
  <c r="H81" i="22"/>
  <c r="G81" i="22"/>
  <c r="H80" i="22"/>
  <c r="G80" i="22"/>
  <c r="H79" i="22"/>
  <c r="G79" i="22"/>
  <c r="H78" i="22"/>
  <c r="G78" i="22"/>
  <c r="H77" i="22"/>
  <c r="G77" i="22"/>
  <c r="F76" i="22"/>
  <c r="E76" i="22"/>
  <c r="D76" i="22"/>
  <c r="C76" i="22"/>
  <c r="H74" i="22"/>
  <c r="G74" i="22"/>
  <c r="H73" i="22"/>
  <c r="G73" i="22"/>
  <c r="H72" i="22"/>
  <c r="G72" i="22"/>
  <c r="H71" i="22"/>
  <c r="G71" i="22"/>
  <c r="H70" i="22"/>
  <c r="G70" i="22"/>
  <c r="H69" i="22"/>
  <c r="G69" i="22"/>
  <c r="H68" i="22"/>
  <c r="G68" i="22"/>
  <c r="H67" i="22"/>
  <c r="G67" i="22"/>
  <c r="H66" i="22"/>
  <c r="G66" i="22"/>
  <c r="H65" i="22"/>
  <c r="G65" i="22"/>
  <c r="H64" i="22"/>
  <c r="G64" i="22"/>
  <c r="H63" i="22"/>
  <c r="H62" i="22" s="1"/>
  <c r="G63" i="22"/>
  <c r="F62" i="22"/>
  <c r="E62" i="22"/>
  <c r="D62" i="22"/>
  <c r="C62" i="22"/>
  <c r="H60" i="22"/>
  <c r="G60" i="22"/>
  <c r="H59" i="22"/>
  <c r="G59" i="22"/>
  <c r="H58" i="22"/>
  <c r="G58" i="22"/>
  <c r="H57" i="22"/>
  <c r="G57" i="22"/>
  <c r="H56" i="22"/>
  <c r="G56" i="22"/>
  <c r="H55" i="22"/>
  <c r="G55" i="22"/>
  <c r="H54" i="22"/>
  <c r="G54" i="22"/>
  <c r="H53" i="22"/>
  <c r="G53" i="22"/>
  <c r="H52" i="22"/>
  <c r="G52" i="22"/>
  <c r="H51" i="22"/>
  <c r="G51" i="22"/>
  <c r="H50" i="22"/>
  <c r="G50" i="22"/>
  <c r="H49" i="22"/>
  <c r="G49" i="22"/>
  <c r="F48" i="22"/>
  <c r="E48" i="22"/>
  <c r="D48" i="22"/>
  <c r="C48" i="22"/>
  <c r="H46" i="22"/>
  <c r="G46" i="22"/>
  <c r="H45" i="22"/>
  <c r="G45" i="22"/>
  <c r="H44" i="22"/>
  <c r="G44" i="22"/>
  <c r="H43" i="22"/>
  <c r="G43" i="22"/>
  <c r="H42" i="22"/>
  <c r="G42" i="22"/>
  <c r="H41" i="22"/>
  <c r="G41" i="22"/>
  <c r="H40" i="22"/>
  <c r="G40" i="22"/>
  <c r="H39" i="22"/>
  <c r="G39" i="22"/>
  <c r="H38" i="22"/>
  <c r="G38" i="22"/>
  <c r="H37" i="22"/>
  <c r="G37" i="22"/>
  <c r="H36" i="22"/>
  <c r="G36" i="22"/>
  <c r="H35" i="22"/>
  <c r="G35" i="22"/>
  <c r="F34" i="22"/>
  <c r="E34" i="22"/>
  <c r="D34" i="22"/>
  <c r="C34" i="22"/>
  <c r="H32" i="22"/>
  <c r="G32" i="22"/>
  <c r="H31" i="22"/>
  <c r="G31" i="22"/>
  <c r="H30" i="22"/>
  <c r="G30" i="22"/>
  <c r="H29" i="22"/>
  <c r="G29" i="22"/>
  <c r="H28" i="22"/>
  <c r="G28" i="22"/>
  <c r="H27" i="22"/>
  <c r="G27" i="22"/>
  <c r="H26" i="22"/>
  <c r="G26" i="22"/>
  <c r="H25" i="22"/>
  <c r="G25" i="22"/>
  <c r="H24" i="22"/>
  <c r="G24" i="22"/>
  <c r="H23" i="22"/>
  <c r="G23" i="22"/>
  <c r="H22" i="22"/>
  <c r="G22" i="22"/>
  <c r="H21" i="22"/>
  <c r="G21" i="22"/>
  <c r="F20" i="22"/>
  <c r="E20" i="22"/>
  <c r="D20" i="22"/>
  <c r="C20" i="22"/>
  <c r="H18" i="22"/>
  <c r="G18" i="22"/>
  <c r="H17" i="22"/>
  <c r="G17" i="22"/>
  <c r="H16" i="22"/>
  <c r="G16" i="22"/>
  <c r="H15" i="22"/>
  <c r="G15" i="22"/>
  <c r="H14" i="22"/>
  <c r="G14" i="22"/>
  <c r="H13" i="22"/>
  <c r="G13" i="22"/>
  <c r="H12" i="22"/>
  <c r="G12" i="22"/>
  <c r="H11" i="22"/>
  <c r="G11" i="22"/>
  <c r="H10" i="22"/>
  <c r="G10" i="22"/>
  <c r="H9" i="22"/>
  <c r="G9" i="22"/>
  <c r="H8" i="22"/>
  <c r="G8" i="22"/>
  <c r="H7" i="22"/>
  <c r="G7" i="22"/>
  <c r="F6" i="22"/>
  <c r="E6" i="22"/>
  <c r="D6" i="22"/>
  <c r="C6" i="22"/>
  <c r="G160" i="25" l="1"/>
  <c r="G244" i="25"/>
  <c r="H6" i="23"/>
  <c r="H566" i="23"/>
  <c r="H608" i="23"/>
  <c r="H706" i="23"/>
  <c r="H734" i="23"/>
  <c r="H748" i="23"/>
  <c r="H762" i="23"/>
  <c r="G286" i="23"/>
  <c r="H398" i="23"/>
  <c r="G510" i="25"/>
  <c r="G202" i="25"/>
  <c r="G230" i="25"/>
  <c r="G440" i="25"/>
  <c r="G34" i="25"/>
  <c r="G108" i="22"/>
  <c r="G149" i="22"/>
  <c r="G163" i="22"/>
  <c r="G6" i="22"/>
  <c r="H132" i="24"/>
  <c r="H272" i="24"/>
  <c r="H356" i="24"/>
  <c r="H440" i="24"/>
  <c r="G6" i="25"/>
  <c r="G258" i="25"/>
  <c r="H6" i="25"/>
  <c r="H216" i="25"/>
  <c r="H230" i="25"/>
  <c r="H244" i="25"/>
  <c r="H496" i="25"/>
  <c r="G90" i="25"/>
  <c r="G146" i="25"/>
  <c r="G398" i="25"/>
  <c r="G48" i="25"/>
  <c r="H76" i="25"/>
  <c r="H132" i="25"/>
  <c r="H272" i="25"/>
  <c r="H328" i="25"/>
  <c r="H384" i="25"/>
  <c r="H314" i="24"/>
  <c r="G216" i="24"/>
  <c r="G468" i="24"/>
  <c r="G6" i="23"/>
  <c r="G62" i="23"/>
  <c r="H482" i="23"/>
  <c r="H524" i="23"/>
  <c r="H538" i="23"/>
  <c r="G664" i="23"/>
  <c r="G720" i="23"/>
  <c r="G202" i="23"/>
  <c r="G328" i="23"/>
  <c r="G356" i="23"/>
  <c r="G412" i="23"/>
  <c r="G440" i="23"/>
  <c r="G594" i="23"/>
  <c r="H149" i="22"/>
  <c r="H217" i="22"/>
  <c r="H6" i="22"/>
  <c r="H34" i="22"/>
  <c r="H48" i="22"/>
  <c r="G62" i="22"/>
  <c r="G90" i="22"/>
  <c r="G104" i="22"/>
  <c r="H163" i="22"/>
  <c r="G34" i="22"/>
  <c r="G48" i="22"/>
  <c r="G136" i="22"/>
  <c r="G176" i="22"/>
  <c r="G190" i="22"/>
  <c r="G20" i="22"/>
  <c r="G76" i="22"/>
  <c r="G122" i="22"/>
  <c r="H190" i="22"/>
  <c r="H20" i="22"/>
  <c r="H76" i="22"/>
  <c r="H122" i="22"/>
  <c r="H176" i="22"/>
  <c r="G204" i="22"/>
  <c r="E224" i="22"/>
  <c r="G217" i="22"/>
  <c r="F224" i="22"/>
  <c r="H650" i="23"/>
  <c r="H34" i="23"/>
  <c r="H48" i="23"/>
  <c r="H62" i="23"/>
  <c r="H76" i="23"/>
  <c r="G216" i="23"/>
  <c r="G244" i="23"/>
  <c r="G370" i="23"/>
  <c r="G398" i="23"/>
  <c r="G454" i="23"/>
  <c r="H510" i="23"/>
  <c r="H580" i="23"/>
  <c r="H594" i="23"/>
  <c r="G622" i="23"/>
  <c r="G692" i="23"/>
  <c r="G20" i="23"/>
  <c r="G48" i="23"/>
  <c r="G174" i="23"/>
  <c r="H342" i="23"/>
  <c r="H356" i="23"/>
  <c r="H370" i="23"/>
  <c r="H384" i="23"/>
  <c r="H426" i="23"/>
  <c r="H440" i="23"/>
  <c r="H454" i="23"/>
  <c r="H468" i="23"/>
  <c r="G482" i="23"/>
  <c r="G524" i="23"/>
  <c r="G538" i="23"/>
  <c r="H678" i="23"/>
  <c r="H692" i="23"/>
  <c r="G706" i="23"/>
  <c r="G748" i="23"/>
  <c r="G580" i="23"/>
  <c r="G76" i="23"/>
  <c r="H104" i="23"/>
  <c r="G118" i="23"/>
  <c r="G188" i="23"/>
  <c r="G272" i="23"/>
  <c r="H300" i="23"/>
  <c r="G314" i="23"/>
  <c r="G384" i="23"/>
  <c r="G468" i="23"/>
  <c r="H496" i="23"/>
  <c r="G510" i="23"/>
  <c r="H552" i="23"/>
  <c r="G566" i="23"/>
  <c r="H622" i="23"/>
  <c r="H636" i="23"/>
  <c r="G650" i="23"/>
  <c r="E775" i="23"/>
  <c r="H20" i="23"/>
  <c r="G34" i="23"/>
  <c r="G104" i="23"/>
  <c r="H132" i="23"/>
  <c r="G146" i="23"/>
  <c r="H216" i="23"/>
  <c r="G230" i="23"/>
  <c r="G300" i="23"/>
  <c r="H328" i="23"/>
  <c r="G342" i="23"/>
  <c r="H412" i="23"/>
  <c r="G426" i="23"/>
  <c r="G496" i="23"/>
  <c r="G608" i="23"/>
  <c r="G636" i="23"/>
  <c r="H664" i="23"/>
  <c r="G678" i="23"/>
  <c r="H720" i="23"/>
  <c r="G734" i="23"/>
  <c r="F775" i="23"/>
  <c r="G258" i="23"/>
  <c r="G90" i="23"/>
  <c r="H412" i="24"/>
  <c r="G440" i="24"/>
  <c r="G272" i="24"/>
  <c r="G314" i="24"/>
  <c r="G398" i="24"/>
  <c r="H160" i="24"/>
  <c r="H384" i="24"/>
  <c r="G34" i="24"/>
  <c r="G90" i="24"/>
  <c r="G118" i="24"/>
  <c r="H188" i="24"/>
  <c r="H202" i="24"/>
  <c r="H370" i="24"/>
  <c r="H398" i="24"/>
  <c r="G426" i="24"/>
  <c r="H6" i="24"/>
  <c r="H20" i="24"/>
  <c r="H48" i="24"/>
  <c r="H62" i="24"/>
  <c r="H76" i="24"/>
  <c r="H90" i="24"/>
  <c r="H118" i="24"/>
  <c r="G160" i="24"/>
  <c r="G174" i="24"/>
  <c r="G258" i="24"/>
  <c r="G48" i="24"/>
  <c r="H174" i="24"/>
  <c r="G6" i="24"/>
  <c r="G132" i="24"/>
  <c r="H216" i="24"/>
  <c r="H230" i="24"/>
  <c r="H244" i="24"/>
  <c r="G328" i="24"/>
  <c r="G356" i="24"/>
  <c r="G300" i="24"/>
  <c r="H328" i="24"/>
  <c r="H34" i="24"/>
  <c r="G76" i="24"/>
  <c r="G146" i="24"/>
  <c r="G202" i="24"/>
  <c r="G244" i="24"/>
  <c r="G286" i="24"/>
  <c r="G342" i="24"/>
  <c r="G384" i="24"/>
  <c r="H426" i="24"/>
  <c r="G454" i="24"/>
  <c r="F481" i="24"/>
  <c r="G20" i="24"/>
  <c r="G62" i="24"/>
  <c r="H146" i="24"/>
  <c r="G188" i="24"/>
  <c r="G230" i="24"/>
  <c r="H286" i="24"/>
  <c r="H342" i="24"/>
  <c r="G370" i="24"/>
  <c r="G412" i="24"/>
  <c r="H454" i="24"/>
  <c r="H258" i="24"/>
  <c r="E481" i="24"/>
  <c r="G314" i="25"/>
  <c r="H34" i="25"/>
  <c r="G76" i="25"/>
  <c r="G118" i="25"/>
  <c r="G132" i="25"/>
  <c r="G174" i="25"/>
  <c r="G188" i="25"/>
  <c r="H300" i="25"/>
  <c r="H314" i="25"/>
  <c r="H356" i="25"/>
  <c r="H370" i="25"/>
  <c r="G384" i="25"/>
  <c r="G426" i="25"/>
  <c r="H440" i="25"/>
  <c r="H104" i="25"/>
  <c r="H118" i="25"/>
  <c r="H174" i="25"/>
  <c r="H188" i="25"/>
  <c r="G286" i="25"/>
  <c r="G342" i="25"/>
  <c r="H398" i="25"/>
  <c r="H412" i="25"/>
  <c r="H426" i="25"/>
  <c r="G454" i="25"/>
  <c r="G468" i="25"/>
  <c r="G482" i="25"/>
  <c r="H468" i="25"/>
  <c r="H482" i="25"/>
  <c r="F523" i="25"/>
  <c r="H20" i="25"/>
  <c r="H62" i="25"/>
  <c r="H202" i="25"/>
  <c r="G216" i="25"/>
  <c r="H258" i="25"/>
  <c r="H454" i="25"/>
  <c r="H510" i="25"/>
  <c r="G20" i="25"/>
  <c r="H48" i="25"/>
  <c r="H90" i="25"/>
  <c r="G104" i="25"/>
  <c r="H146" i="25"/>
  <c r="H286" i="25"/>
  <c r="G300" i="25"/>
  <c r="H342" i="25"/>
  <c r="G356" i="25"/>
  <c r="G412" i="25"/>
  <c r="E523" i="25"/>
</calcChain>
</file>

<file path=xl/sharedStrings.xml><?xml version="1.0" encoding="utf-8"?>
<sst xmlns="http://schemas.openxmlformats.org/spreadsheetml/2006/main" count="4931" uniqueCount="300">
  <si>
    <t>Код МОЕР</t>
  </si>
  <si>
    <t>560267</t>
  </si>
  <si>
    <t>ГАУЗ «ГКБ № 1» г.Оренбурга</t>
  </si>
  <si>
    <t>Апрель 2022 г.</t>
  </si>
  <si>
    <t>Май 2022 г.</t>
  </si>
  <si>
    <t>Июнь 2022 г.</t>
  </si>
  <si>
    <t>Июль 2022 г.</t>
  </si>
  <si>
    <t>Август 2022 г.</t>
  </si>
  <si>
    <t>Сентябрь 2022 г.</t>
  </si>
  <si>
    <t>Октябрь 2022 г.</t>
  </si>
  <si>
    <t>Ноябрь 2022 г.</t>
  </si>
  <si>
    <t>Декабрь 2022 г.</t>
  </si>
  <si>
    <t>560206</t>
  </si>
  <si>
    <t>ГАУЗ «БСМП» г.Новотроицка</t>
  </si>
  <si>
    <t>Январь 2022 г.</t>
  </si>
  <si>
    <t>Февраль 2022 г.</t>
  </si>
  <si>
    <t>Март 2022 г.</t>
  </si>
  <si>
    <t>560043</t>
  </si>
  <si>
    <t>ГБУЗ «ГБ» г.Медногорска</t>
  </si>
  <si>
    <t>560214</t>
  </si>
  <si>
    <t>ГАУЗ «ББСМП»</t>
  </si>
  <si>
    <t>560275</t>
  </si>
  <si>
    <t>ГБУЗ «ГБ» г.Бугуруслана</t>
  </si>
  <si>
    <t>560207</t>
  </si>
  <si>
    <t>ООО «Б. Браун Авитум Руссланд Клиникс»</t>
  </si>
  <si>
    <t>Итог</t>
  </si>
  <si>
    <t>ООО «Медикал сервис компани Восток»</t>
  </si>
  <si>
    <t>Корректировка объемов предоставления амбулаторной медицинской помощи по блоку АПП ЗПТ на 2022г.</t>
  </si>
  <si>
    <t>МО /ВП/период</t>
  </si>
  <si>
    <t xml:space="preserve">Утверждено на 2022г. </t>
  </si>
  <si>
    <t>Корректировка</t>
  </si>
  <si>
    <t>Утвердить с учетом корректировки</t>
  </si>
  <si>
    <t>Сумма, в руб.</t>
  </si>
  <si>
    <t>ЗС</t>
  </si>
  <si>
    <t xml:space="preserve">Приложение 4.4  к протоколу заседания  Комиссии по разработке ТП ОМС № 21 от 31.10.2022г.  </t>
  </si>
  <si>
    <t>560001</t>
  </si>
  <si>
    <t>ГАУЗ «ООКБ»</t>
  </si>
  <si>
    <t>ВМП Абдоминальная хирургия 2</t>
  </si>
  <si>
    <t>ВМП Гастроэнтерология 5</t>
  </si>
  <si>
    <t>ВМП Нейрохирургия 16</t>
  </si>
  <si>
    <t>ВМП Оториноларингология 26</t>
  </si>
  <si>
    <t>ВМП Оториноларингология 27</t>
  </si>
  <si>
    <t>ВМП Оториноларингология 28</t>
  </si>
  <si>
    <t>ВМП Офтальмология 29</t>
  </si>
  <si>
    <t>ВМП Сердечно-сосудистая хирургия 36</t>
  </si>
  <si>
    <t>ВМП Сердечно-сосудистая хирургия 37</t>
  </si>
  <si>
    <t>ВМП Сердечно-сосудистая хирургия 39</t>
  </si>
  <si>
    <t>ВМП Сердечно-сосудистая хирургия 42</t>
  </si>
  <si>
    <t>ВМП Сердечно-сосудистая хирургия 44</t>
  </si>
  <si>
    <t>ВМП Сердечно-сосудистая хирургия 48</t>
  </si>
  <si>
    <t>ВМП Травматология и ортопедия 52</t>
  </si>
  <si>
    <t>ВМП Травматология и ортопедия 54</t>
  </si>
  <si>
    <t>ВМП Урология 56</t>
  </si>
  <si>
    <t>ВМП Урология 57</t>
  </si>
  <si>
    <t>ВМП Эндокринология 59</t>
  </si>
  <si>
    <t>560264</t>
  </si>
  <si>
    <t>ГАУЗ «OOКБ № 2»</t>
  </si>
  <si>
    <t>ВМП Неонатология 18</t>
  </si>
  <si>
    <t>ВМП Неонатология 19</t>
  </si>
  <si>
    <t>ВМП Торакальная хирургия 50</t>
  </si>
  <si>
    <t>560220</t>
  </si>
  <si>
    <t>ГАУЗ «ОДКБ»</t>
  </si>
  <si>
    <t>ВМП Педиатрия 33</t>
  </si>
  <si>
    <t>ВМП Педиатрия 34</t>
  </si>
  <si>
    <t>ВМП Челюстно-лицевая хирургия 58</t>
  </si>
  <si>
    <t>560007</t>
  </si>
  <si>
    <t>ГБУЗ «ООКОД»</t>
  </si>
  <si>
    <t>ВМП Онкология 20</t>
  </si>
  <si>
    <t>ВМП Онкология 24</t>
  </si>
  <si>
    <t>ВМП Онкология 25</t>
  </si>
  <si>
    <t>560020</t>
  </si>
  <si>
    <t>ГАУЗ «ГКБ № 4» г.  Оренбурга</t>
  </si>
  <si>
    <t>ВМП Комбустиология 10</t>
  </si>
  <si>
    <t>ВМП Комбустиология 11</t>
  </si>
  <si>
    <t>ВМП Травматология и ортопедия 51</t>
  </si>
  <si>
    <t>ВМП Травматология и ортопедия 53</t>
  </si>
  <si>
    <t>ВМП Травматология и ортопедия 55</t>
  </si>
  <si>
    <t>560265</t>
  </si>
  <si>
    <t>ГБУЗ «ОКПЦ»</t>
  </si>
  <si>
    <t>560034</t>
  </si>
  <si>
    <t>ГАУЗ «ГБ № 4» г. Орска</t>
  </si>
  <si>
    <t>ВМП Сердечно-сосудистая хирургия 40</t>
  </si>
  <si>
    <t>ВМП Сердечно-сосудистая хирургия 46</t>
  </si>
  <si>
    <t xml:space="preserve">Корректировка объемов предоставления высокотехнологичной медицинской помощи на 2022г. </t>
  </si>
  <si>
    <t xml:space="preserve">Приложение 7  к протоколу заседания  Комиссии по разработке ТП ОМС № 21 от 31.10.2022г.  </t>
  </si>
  <si>
    <t>560102</t>
  </si>
  <si>
    <t>ООО ММЦ Клиника «МаксиМед»</t>
  </si>
  <si>
    <t>560229</t>
  </si>
  <si>
    <t>ООО МЦКТ «Нью Лайф»</t>
  </si>
  <si>
    <t>560231</t>
  </si>
  <si>
    <t>ООО «КЛАССИКА»</t>
  </si>
  <si>
    <t>560235</t>
  </si>
  <si>
    <t>ООО «Медгард-Оренбург»</t>
  </si>
  <si>
    <t xml:space="preserve">Корректировка объемов предоставления стационарозамещающей медицинской помощи по блоку ДС ЭКО на 2022г. </t>
  </si>
  <si>
    <t xml:space="preserve">Приложение 6.2  к протоколу заседания  Комиссии по разработке ТП ОМС № 21 от 31.10.2022г.  </t>
  </si>
  <si>
    <t>560125</t>
  </si>
  <si>
    <t xml:space="preserve">Приложение 6.1  к протоколу заседания  Комиссии по разработке ТП ОМС № 21 от 31.10.2022г.  </t>
  </si>
  <si>
    <t xml:space="preserve">Корректировка объемов предоставления стационарозамещающей медицинской помощи по блоку ДС ЗПТ на 2022г. </t>
  </si>
  <si>
    <t>560144</t>
  </si>
  <si>
    <t>ГБУЗ «ООКСПК»</t>
  </si>
  <si>
    <t>560023</t>
  </si>
  <si>
    <t>ГАУЗ «ООКИБ»</t>
  </si>
  <si>
    <t>560014</t>
  </si>
  <si>
    <t>ФГБОУ ВО ОрГМУ Минздрава России</t>
  </si>
  <si>
    <t>560268</t>
  </si>
  <si>
    <t>ГАУЗ «ГКБ им. Н.И. Пирогова» г.Оренбурга</t>
  </si>
  <si>
    <t>560035</t>
  </si>
  <si>
    <t>ГАУЗ «ДГБ» г. Орска</t>
  </si>
  <si>
    <t>560101</t>
  </si>
  <si>
    <t>ООО «Клиника промышленной медицины»</t>
  </si>
  <si>
    <t>количество исследований</t>
  </si>
  <si>
    <t xml:space="preserve">Приложение 5.5  к протоколу заседания  Комиссии по разработке ТП ОМС № 21 от 31.10.2022г.  </t>
  </si>
  <si>
    <t>Корректировка объемов амбулаторных диагностических исследований ДИ тест COV в рамках программы ОМС на 2022г.</t>
  </si>
  <si>
    <t>560008</t>
  </si>
  <si>
    <t>ГБУЗ «ООД»</t>
  </si>
  <si>
    <t>560032</t>
  </si>
  <si>
    <t>ГАУЗ «ГБ № 2» г. Орска</t>
  </si>
  <si>
    <t>560058</t>
  </si>
  <si>
    <t>ГБУЗ «ГБ» г. Гая</t>
  </si>
  <si>
    <t>560070</t>
  </si>
  <si>
    <t>ГАУЗ «Оренбургская РБ»</t>
  </si>
  <si>
    <t>Корректировка объемов амбулаторных диагностических исследований ДИ гист в рамках программы ОМС на 2022г.</t>
  </si>
  <si>
    <t xml:space="preserve">Приложение 5.3  к протоколу заседания  Комиссии по разработке ТП ОМС № 21 от 31.10.2022г.  </t>
  </si>
  <si>
    <t>560198</t>
  </si>
  <si>
    <t>ООО «СОВРЕМЕННАЯ МРТ-ТОМОГРАФИЯ»</t>
  </si>
  <si>
    <t>560243</t>
  </si>
  <si>
    <t>ООО «Клиника Парацельс»</t>
  </si>
  <si>
    <t>560257</t>
  </si>
  <si>
    <t>ООО «ЛДЦ МИБС»</t>
  </si>
  <si>
    <t>Корректировка объемов амбулаторных диагностических исследований ДИ МРТ в рамках программы ОМС на 2022г.</t>
  </si>
  <si>
    <t xml:space="preserve">Приложение 5.2  к протоколу заседания  Комиссии по разработке ТП ОМС № 21 от 31.10.2022г.  </t>
  </si>
  <si>
    <t>560269</t>
  </si>
  <si>
    <t>ГБУЗ «Абдулинская МБ»</t>
  </si>
  <si>
    <t>560270</t>
  </si>
  <si>
    <t>ГБУЗ «Восточная территориальная МБ»</t>
  </si>
  <si>
    <t>560064</t>
  </si>
  <si>
    <t>ГБУЗ «ГБ» г. Кувандыка</t>
  </si>
  <si>
    <t>560067</t>
  </si>
  <si>
    <t>ГАУЗ «Новоорская РБ»</t>
  </si>
  <si>
    <t>560068</t>
  </si>
  <si>
    <t>ГБУЗ «Новосергиевская РБ»</t>
  </si>
  <si>
    <t>560069</t>
  </si>
  <si>
    <t>ГБУЗ «Октябрьская РБ»</t>
  </si>
  <si>
    <t>560071</t>
  </si>
  <si>
    <t>ГБУЗ «Первомайская РБ»</t>
  </si>
  <si>
    <t>560075</t>
  </si>
  <si>
    <t>ГБУЗ «Саракташская РБ»</t>
  </si>
  <si>
    <t>560271</t>
  </si>
  <si>
    <t>ГАУЗ «Соль-Илецкая МБ»</t>
  </si>
  <si>
    <t>560272</t>
  </si>
  <si>
    <t>ГБУЗ «Сорочинская МБ»</t>
  </si>
  <si>
    <t>560083</t>
  </si>
  <si>
    <t>ГБУЗ «Шарлыкская РБ»</t>
  </si>
  <si>
    <t>Корректировка объемов амбулаторных диагностических исследований ДИ КТ в рамках программы ОМС на 2022г.</t>
  </si>
  <si>
    <t xml:space="preserve">Приложение 5.1  к протоколу заседания  Комиссии по разработке ТП ОМС № 21 от 31.10.2022г.  </t>
  </si>
  <si>
    <t>560196</t>
  </si>
  <si>
    <t>ГБУЗ «ООЦОЗМП»</t>
  </si>
  <si>
    <t>560197</t>
  </si>
  <si>
    <t>АНО МЦ «Белая роза»</t>
  </si>
  <si>
    <t>Корректировка объемов предоставления амбулаторной медицинской помощи по блоку АПП ЦЗ на 2022г.</t>
  </si>
  <si>
    <t xml:space="preserve">Приложение 4.6  к протоколу заседания  Комиссии по разработке ТП ОМС № 21 от 31.10.2022г.  </t>
  </si>
  <si>
    <t>560024</t>
  </si>
  <si>
    <t>ГАУЗ «ДГКБ» г. Оренбурга</t>
  </si>
  <si>
    <t xml:space="preserve">Приложение 4.5  к протоколу заседания  Комиссии по разработке ТП ОМС № 21 от 31.10.2022г.  </t>
  </si>
  <si>
    <t>Корректировка объемов предоставления амбулаторной медицинской помощи по блоку АПП МЕР на 2022г.</t>
  </si>
  <si>
    <t>МО /период</t>
  </si>
  <si>
    <t>АПП обращения</t>
  </si>
  <si>
    <t xml:space="preserve">ГБУЗ «ООКОД» </t>
  </si>
  <si>
    <t xml:space="preserve">ГБУЗ «ОКПЦ» </t>
  </si>
  <si>
    <t>Приложение 4.2 к протоколу заседания  Комиссии по разработке ТП ОМС №21 от 31.10.2022 г.</t>
  </si>
  <si>
    <t>Корректировка объемов амбулаторной медицинской помощи по блкоу"АПП неотлож" в рамках программы ОМС на 2022г.</t>
  </si>
  <si>
    <t>АПП неотлож</t>
  </si>
  <si>
    <t>560006</t>
  </si>
  <si>
    <t>Оренбургский филиал ФГАУ «НМИЦ «МНТК «Микрохирургия глаза» им. акад. С.Н. Федорова» Минздрава России</t>
  </si>
  <si>
    <t>560033</t>
  </si>
  <si>
    <t>ГАУЗ «ОМПЦ»</t>
  </si>
  <si>
    <t>560036</t>
  </si>
  <si>
    <t>ГАУЗ «ГБ № 1» г. Орска</t>
  </si>
  <si>
    <t>560041</t>
  </si>
  <si>
    <t>ГАУЗ «ДГБ» г.Новотроицка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</si>
  <si>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</si>
  <si>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</si>
  <si>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</si>
  <si>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</si>
  <si>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</si>
  <si>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</si>
  <si>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</si>
  <si>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</si>
  <si>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560061</t>
  </si>
  <si>
    <t>ГБУЗ «Илекская РБ»</t>
  </si>
  <si>
    <t>560062</t>
  </si>
  <si>
    <t>ГАУЗ «Кваркенская РБ»</t>
  </si>
  <si>
    <t>560065</t>
  </si>
  <si>
    <t>ГБУЗ «Курманаевская РБ»</t>
  </si>
  <si>
    <t>560072</t>
  </si>
  <si>
    <t>ГБУЗ «Переволоцкая РБ»</t>
  </si>
  <si>
    <t>560074</t>
  </si>
  <si>
    <t>ГБУЗ «Сакмарская РБ»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</si>
  <si>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</si>
  <si>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</si>
  <si>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</si>
  <si>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</si>
  <si>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</si>
  <si>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</si>
  <si>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560085</t>
  </si>
  <si>
    <t>Студенческая поликлиника ОГУ</t>
  </si>
  <si>
    <t>560086</t>
  </si>
  <si>
    <t xml:space="preserve">ЧУЗ «КБ «РЖД-Медицина» г.Оренбург» </t>
  </si>
  <si>
    <t>560087</t>
  </si>
  <si>
    <t>ЧУЗ «РЖД-Медицина» г. Орск»</t>
  </si>
  <si>
    <t>560088</t>
  </si>
  <si>
    <t>ЧУЗ «РЖД-Медицина» г. Бузулук»</t>
  </si>
  <si>
    <t>560089</t>
  </si>
  <si>
    <t>ЧУЗ «РЖД-Медицина» г. Абдулино»</t>
  </si>
  <si>
    <t>560096</t>
  </si>
  <si>
    <t>филиал № 3 ФГБУ «426 ВГ» Минобороны России</t>
  </si>
  <si>
    <t>560098</t>
  </si>
  <si>
    <t xml:space="preserve">ФКУЗ МСЧ-56 ФСИН России </t>
  </si>
  <si>
    <t>560099</t>
  </si>
  <si>
    <t>ФКУЗ «МСЧ МВД России по Оренбургской области»</t>
  </si>
  <si>
    <t>560205</t>
  </si>
  <si>
    <t>ООО «КДЦ»</t>
  </si>
  <si>
    <t>560259</t>
  </si>
  <si>
    <t>ГАУЗ «ООБ № 3»</t>
  </si>
  <si>
    <t>ИТОГО по корректировке</t>
  </si>
  <si>
    <t>Приложение 4.3 к протоколу заседания  Комиссии по разработке ТП ОМС №21 от 31.10.2022 г.</t>
  </si>
  <si>
    <t>Корректировка объемов амбулаторной медицинской помощи по блоку (АПП обращения) в рамках программы ОМС на 2022г.</t>
  </si>
  <si>
    <t>Корректировка объемов амбулаторных диагностических исследований (ДИ УЗИ ССС) в рамках программы ОМС на 2022г.</t>
  </si>
  <si>
    <t>ДИ УЗИ ССС</t>
  </si>
  <si>
    <t>560077</t>
  </si>
  <si>
    <t>ГБУЗ «Северная РБ»</t>
  </si>
  <si>
    <t>Приложение 5.4 к протоколу заседания  Комиссии по разработке ТП ОМС №21 от 31.10.2022 г.</t>
  </si>
  <si>
    <t>Корректировка объемов амбулаторных диагностических исследований (ДИ ЭНД) в рамках программы ОМС на 2022г.</t>
  </si>
  <si>
    <t>ДИ ЭНД</t>
  </si>
  <si>
    <t>Приложение 5.6 к протоколу заседания  Комиссии по разработке ТП ОМС №21 от 31.10.2022 г.</t>
  </si>
  <si>
    <t>Итого по корректировке</t>
  </si>
  <si>
    <t>МО</t>
  </si>
  <si>
    <t>ГБУЗ «ООКПГВВ»</t>
  </si>
  <si>
    <t>Корректировка объемов амбулаторной медицинской помощи по блоку (АПП посещения) в рамках программы ОМС на 2022г.</t>
  </si>
  <si>
    <t>Приложение 4.1 к протоколу заседания  Комиссии по разработке ТП ОМС №21 от 31.10.2022 г.</t>
  </si>
  <si>
    <t>Расчет лимитов подушевого финансирования первичной медико-санитарной помощи по профилю 'терапия'  на Октябрь 2022 года</t>
  </si>
  <si>
    <t>Численность прикрепленного населения на 1 число месяца</t>
  </si>
  <si>
    <t>ГБУЗ «Грачевская РБ»</t>
  </si>
  <si>
    <t>ЧУЗ «КБ «РЖД-Медицина» г.Оренбург»</t>
  </si>
  <si>
    <t>ФКУЗ МСЧ-56 ФСИН России</t>
  </si>
  <si>
    <t>ООО «Поликлиника «Полимедика Оренбург»</t>
  </si>
  <si>
    <t>Итого по области</t>
  </si>
  <si>
    <t>Гарантированная часть</t>
  </si>
  <si>
    <t>Расчет лимитов подушевого финансирования первичной медико-санитарной помощи по профилю 'стоматология'  на Октябрь 2022 года</t>
  </si>
  <si>
    <t>ГАУЗ «ООКСП»</t>
  </si>
  <si>
    <t>ГАУЗ «СП» г. Орска</t>
  </si>
  <si>
    <t>ГАУЗ «СП» г.Новотроицка</t>
  </si>
  <si>
    <t>ГАУЗ «СП» г.Бугуруслана</t>
  </si>
  <si>
    <t>ООО «Лекарь»</t>
  </si>
  <si>
    <t>ООО «Нео-Дент»</t>
  </si>
  <si>
    <t>ООО «КАМАЮН»</t>
  </si>
  <si>
    <t>ООО «РадаДент плюс»</t>
  </si>
  <si>
    <t>ООО Стоматологическая клиника «Улыбка»</t>
  </si>
  <si>
    <t>ООО «Мисс Дента»</t>
  </si>
  <si>
    <t>ООО «МИЛАВИТА»</t>
  </si>
  <si>
    <t>ООО «Дента Лэнд»</t>
  </si>
  <si>
    <t>ООО «ИНТЭКО»</t>
  </si>
  <si>
    <t>ООО «СтомКит»</t>
  </si>
  <si>
    <t>ООО «Денталика» (на ул. Гаранькина)</t>
  </si>
  <si>
    <t>ООО «Евромедцентр»</t>
  </si>
  <si>
    <t>ООО «Новостом»</t>
  </si>
  <si>
    <t>ООО «ЛАЗУРЬ»</t>
  </si>
  <si>
    <t>ООО «Стоматологическая поликлиника «Ростошь»</t>
  </si>
  <si>
    <t>ООО «Диа-Дента»</t>
  </si>
  <si>
    <t>ООО «Елена»</t>
  </si>
  <si>
    <t>ООО «Евро-Дент»</t>
  </si>
  <si>
    <t>ООО «Добрый стоматолог»</t>
  </si>
  <si>
    <t>ООО «Мила Дента»</t>
  </si>
  <si>
    <t>ООО «Новодент»</t>
  </si>
  <si>
    <t>ООО «ДЕНТА - ЛЮКС»</t>
  </si>
  <si>
    <t>ООО «МедиСтом»</t>
  </si>
  <si>
    <t>ООО «Стома+»</t>
  </si>
  <si>
    <t>ООО «УНИМЕД»</t>
  </si>
  <si>
    <t>ООО «СТМ СТОМАТОЛОГИЯ»</t>
  </si>
  <si>
    <t>ООО «Дент Арт»</t>
  </si>
  <si>
    <t>Расчет лимитов подушевого финансирования первичной медико-санитарной помощи по профилю 'гинекология'  на Октябрь 2022 года</t>
  </si>
  <si>
    <t>ООО «Кристалл - Дент»</t>
  </si>
  <si>
    <t>Приложение 1 к протоколу заседания  Комиссии по разработке ТП ОМС №21 от 31.10.2022 г.</t>
  </si>
  <si>
    <t>Приложение 2 к протоколу заседания  Комиссии по разработке ТП ОМС №21 от 31.10.2022 г.</t>
  </si>
  <si>
    <t>Приложение 3 к протоколу заседания  Комиссии по разработке ТП ОМС №21 от 31.10.2022 г.</t>
  </si>
  <si>
    <t>560255</t>
  </si>
  <si>
    <t>560059</t>
  </si>
  <si>
    <t xml:space="preserve">Приложение 4.7  к протоколу заседания  Комиссии по разработке ТП ОМС № 21 от 31.10.2022г.  </t>
  </si>
  <si>
    <t>Корректировка объемов предоставления амбулаторной медицинской помощи по блоку "Углубленная диспансеризация" на 2022г.</t>
  </si>
  <si>
    <t>МО /период/ ВП</t>
  </si>
  <si>
    <t>МО период</t>
  </si>
  <si>
    <t>МО /период/ВП</t>
  </si>
  <si>
    <t>МТР (вид помощи "КС")</t>
  </si>
  <si>
    <t>МТР (вид помощи "ДС")</t>
  </si>
  <si>
    <t>560263</t>
  </si>
  <si>
    <t>ГАУЗ «ОЦМР»</t>
  </si>
  <si>
    <t>560038</t>
  </si>
  <si>
    <t>ГАУЗ «ОВФД»</t>
  </si>
  <si>
    <t>560239</t>
  </si>
  <si>
    <t>ООО «Санаторий «Южный Урал»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</si>
</sst>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_ ;[Red]\-#,##0.00\ "/>
    <numFmt numFmtId="165" formatCode="#,##0.00_ ;\-#,##0.00\ "/>
    <numFmt numFmtId="166" formatCode="#,##0.0\ _₽"/>
    <numFmt numFmtId="167" formatCode="#,##0_ ;\-#,##0\ "/>
    <numFmt numFmtId="168" formatCode="0.00_ ;\-0.00\ "/>
  </numFmts>
  <fonts count="25" x14ac:knownFonts="1">
    <font>
      <sz val="8"/>
      <name val="Arial"/>
    </font>
    <font>
      <sz val="8"/>
      <name val="Arial"/>
      <family val="2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59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594304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  <bgColor auto="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B3AC86"/>
      </left>
      <right style="thin">
        <color rgb="FFB3AC86"/>
      </right>
      <top style="thin">
        <color rgb="FFB3AC86"/>
      </top>
      <bottom style="thin">
        <color rgb="FFB3AC86"/>
      </bottom>
      <diagonal/>
    </border>
    <border>
      <left style="thin">
        <color rgb="FFB3AC86"/>
      </left>
      <right/>
      <top style="thin">
        <color rgb="FFB3AC86"/>
      </top>
      <bottom style="thin">
        <color rgb="FFB3AC86"/>
      </bottom>
      <diagonal/>
    </border>
    <border>
      <left/>
      <right style="thin">
        <color rgb="FFB3AC86"/>
      </right>
      <top style="thin">
        <color rgb="FFB3AC86"/>
      </top>
      <bottom style="thin">
        <color rgb="FFB3AC86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5" fillId="0" borderId="0"/>
  </cellStyleXfs>
  <cellXfs count="255">
    <xf numFmtId="0" fontId="0" fillId="0" borderId="0" xfId="0"/>
    <xf numFmtId="0" fontId="3" fillId="4" borderId="0" xfId="0" applyNumberFormat="1" applyFont="1" applyFill="1" applyAlignment="1">
      <alignment horizontal="center" vertical="center" wrapText="1"/>
    </xf>
    <xf numFmtId="3" fontId="5" fillId="4" borderId="1" xfId="2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165" fontId="5" fillId="4" borderId="1" xfId="2" applyNumberFormat="1" applyFont="1" applyFill="1" applyBorder="1" applyAlignment="1">
      <alignment horizontal="center" vertical="center" wrapText="1"/>
    </xf>
    <xf numFmtId="167" fontId="5" fillId="4" borderId="1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top" wrapText="1"/>
    </xf>
    <xf numFmtId="0" fontId="5" fillId="4" borderId="0" xfId="0" applyNumberFormat="1" applyFont="1" applyFill="1" applyBorder="1" applyAlignment="1">
      <alignment vertical="center" wrapText="1"/>
    </xf>
    <xf numFmtId="3" fontId="5" fillId="4" borderId="3" xfId="2" applyNumberFormat="1" applyFont="1" applyFill="1" applyBorder="1" applyAlignment="1">
      <alignment horizontal="center" vertical="center" wrapText="1"/>
    </xf>
    <xf numFmtId="167" fontId="5" fillId="4" borderId="3" xfId="0" applyNumberFormat="1" applyFont="1" applyFill="1" applyBorder="1" applyAlignment="1">
      <alignment horizontal="center" vertical="center" wrapText="1"/>
    </xf>
    <xf numFmtId="165" fontId="5" fillId="4" borderId="3" xfId="2" applyNumberFormat="1" applyFont="1" applyFill="1" applyBorder="1" applyAlignment="1">
      <alignment horizontal="center" vertical="center" wrapText="1"/>
    </xf>
    <xf numFmtId="0" fontId="10" fillId="0" borderId="0" xfId="1" applyFont="1"/>
    <xf numFmtId="0" fontId="10" fillId="0" borderId="0" xfId="1" applyFont="1" applyAlignment="1">
      <alignment horizontal="left"/>
    </xf>
    <xf numFmtId="0" fontId="10" fillId="0" borderId="0" xfId="1" applyFont="1" applyAlignment="1">
      <alignment horizontal="right"/>
    </xf>
    <xf numFmtId="3" fontId="10" fillId="0" borderId="0" xfId="1" applyNumberFormat="1" applyFont="1" applyAlignment="1">
      <alignment horizontal="right"/>
    </xf>
    <xf numFmtId="165" fontId="10" fillId="4" borderId="0" xfId="1" applyNumberFormat="1" applyFont="1" applyFill="1" applyAlignment="1">
      <alignment horizontal="right"/>
    </xf>
    <xf numFmtId="3" fontId="13" fillId="6" borderId="1" xfId="2" applyNumberFormat="1" applyFont="1" applyFill="1" applyBorder="1" applyAlignment="1">
      <alignment horizontal="center" vertical="center" wrapText="1"/>
    </xf>
    <xf numFmtId="165" fontId="13" fillId="6" borderId="1" xfId="2" applyNumberFormat="1" applyFont="1" applyFill="1" applyBorder="1" applyAlignment="1">
      <alignment horizontal="center" vertical="center" wrapText="1"/>
    </xf>
    <xf numFmtId="165" fontId="10" fillId="0" borderId="0" xfId="1" applyNumberFormat="1" applyFont="1" applyAlignment="1">
      <alignment horizontal="right"/>
    </xf>
    <xf numFmtId="167" fontId="13" fillId="6" borderId="1" xfId="2" applyNumberFormat="1" applyFont="1" applyFill="1" applyBorder="1" applyAlignment="1">
      <alignment horizontal="center" vertical="center" wrapText="1"/>
    </xf>
    <xf numFmtId="0" fontId="10" fillId="0" borderId="0" xfId="1" applyFont="1" applyAlignment="1"/>
    <xf numFmtId="3" fontId="10" fillId="0" borderId="0" xfId="1" applyNumberFormat="1" applyFont="1" applyAlignment="1"/>
    <xf numFmtId="165" fontId="10" fillId="4" borderId="0" xfId="1" applyNumberFormat="1" applyFont="1" applyFill="1" applyAlignment="1"/>
    <xf numFmtId="165" fontId="10" fillId="0" borderId="0" xfId="1" applyNumberFormat="1" applyFont="1" applyAlignment="1"/>
    <xf numFmtId="0" fontId="16" fillId="9" borderId="1" xfId="0" applyFont="1" applyFill="1" applyBorder="1" applyAlignment="1">
      <alignment vertical="center"/>
    </xf>
    <xf numFmtId="0" fontId="16" fillId="3" borderId="1" xfId="0" applyFont="1" applyFill="1" applyBorder="1" applyAlignment="1">
      <alignment vertical="center"/>
    </xf>
    <xf numFmtId="165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5" fillId="0" borderId="0" xfId="0" applyFont="1"/>
    <xf numFmtId="0" fontId="5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top" wrapText="1"/>
    </xf>
    <xf numFmtId="0" fontId="17" fillId="0" borderId="11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left" wrapText="1"/>
    </xf>
    <xf numFmtId="3" fontId="5" fillId="2" borderId="11" xfId="0" applyNumberFormat="1" applyFont="1" applyFill="1" applyBorder="1" applyAlignment="1">
      <alignment horizontal="right" vertical="center"/>
    </xf>
    <xf numFmtId="1" fontId="5" fillId="2" borderId="11" xfId="0" applyNumberFormat="1" applyFont="1" applyFill="1" applyBorder="1" applyAlignment="1">
      <alignment horizontal="right" vertical="center"/>
    </xf>
    <xf numFmtId="0" fontId="5" fillId="0" borderId="0" xfId="3" applyFont="1"/>
    <xf numFmtId="0" fontId="18" fillId="3" borderId="14" xfId="0" applyFont="1" applyFill="1" applyBorder="1" applyAlignment="1">
      <alignment horizontal="left" vertical="top" wrapText="1"/>
    </xf>
    <xf numFmtId="4" fontId="18" fillId="3" borderId="14" xfId="0" applyNumberFormat="1" applyFont="1" applyFill="1" applyBorder="1" applyAlignment="1">
      <alignment horizontal="right" vertical="top" wrapText="1"/>
    </xf>
    <xf numFmtId="3" fontId="18" fillId="3" borderId="14" xfId="0" applyNumberFormat="1" applyFont="1" applyFill="1" applyBorder="1" applyAlignment="1">
      <alignment horizontal="right" vertical="top" wrapText="1"/>
    </xf>
    <xf numFmtId="4" fontId="19" fillId="3" borderId="14" xfId="0" applyNumberFormat="1" applyFont="1" applyFill="1" applyBorder="1" applyAlignment="1">
      <alignment horizontal="right" vertical="top" wrapText="1"/>
    </xf>
    <xf numFmtId="3" fontId="19" fillId="3" borderId="14" xfId="0" applyNumberFormat="1" applyFont="1" applyFill="1" applyBorder="1" applyAlignment="1">
      <alignment horizontal="right" vertical="top" wrapText="1"/>
    </xf>
    <xf numFmtId="0" fontId="19" fillId="2" borderId="14" xfId="0" applyFont="1" applyFill="1" applyBorder="1" applyAlignment="1">
      <alignment horizontal="left" vertical="top" wrapText="1" indent="2"/>
    </xf>
    <xf numFmtId="1" fontId="18" fillId="3" borderId="14" xfId="0" applyNumberFormat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left"/>
    </xf>
    <xf numFmtId="0" fontId="5" fillId="0" borderId="0" xfId="1" applyFont="1" applyFill="1"/>
    <xf numFmtId="0" fontId="17" fillId="2" borderId="14" xfId="0" applyFont="1" applyFill="1" applyBorder="1" applyAlignment="1">
      <alignment horizontal="left" vertical="top" wrapText="1"/>
    </xf>
    <xf numFmtId="4" fontId="17" fillId="2" borderId="14" xfId="0" applyNumberFormat="1" applyFont="1" applyFill="1" applyBorder="1" applyAlignment="1">
      <alignment horizontal="right" vertical="top" wrapText="1"/>
    </xf>
    <xf numFmtId="3" fontId="17" fillId="2" borderId="14" xfId="0" applyNumberFormat="1" applyFont="1" applyFill="1" applyBorder="1" applyAlignment="1">
      <alignment horizontal="right" vertical="top" wrapText="1"/>
    </xf>
    <xf numFmtId="3" fontId="17" fillId="0" borderId="14" xfId="0" applyNumberFormat="1" applyFont="1" applyFill="1" applyBorder="1" applyAlignment="1">
      <alignment horizontal="right" vertical="top" wrapText="1"/>
    </xf>
    <xf numFmtId="4" fontId="17" fillId="0" borderId="14" xfId="0" applyNumberFormat="1" applyFont="1" applyFill="1" applyBorder="1" applyAlignment="1">
      <alignment horizontal="right" vertical="top" wrapText="1"/>
    </xf>
    <xf numFmtId="1" fontId="17" fillId="2" borderId="14" xfId="0" applyNumberFormat="1" applyFont="1" applyFill="1" applyBorder="1" applyAlignment="1">
      <alignment horizontal="right" vertical="top" wrapText="1"/>
    </xf>
    <xf numFmtId="0" fontId="7" fillId="3" borderId="1" xfId="3" applyNumberFormat="1" applyFont="1" applyFill="1" applyBorder="1" applyAlignment="1">
      <alignment vertical="top" wrapText="1"/>
    </xf>
    <xf numFmtId="0" fontId="21" fillId="7" borderId="1" xfId="3" applyNumberFormat="1" applyFont="1" applyFill="1" applyBorder="1" applyAlignment="1">
      <alignment vertical="top" wrapText="1" indent="1"/>
    </xf>
    <xf numFmtId="0" fontId="21" fillId="7" borderId="1" xfId="3" applyNumberFormat="1" applyFont="1" applyFill="1" applyBorder="1" applyAlignment="1">
      <alignment vertical="top" wrapText="1"/>
    </xf>
    <xf numFmtId="4" fontId="21" fillId="7" borderId="1" xfId="3" applyNumberFormat="1" applyFont="1" applyFill="1" applyBorder="1" applyAlignment="1">
      <alignment horizontal="right" vertical="top" wrapText="1"/>
    </xf>
    <xf numFmtId="3" fontId="21" fillId="7" borderId="1" xfId="3" applyNumberFormat="1" applyFont="1" applyFill="1" applyBorder="1" applyAlignment="1">
      <alignment horizontal="right" vertical="top" wrapText="1"/>
    </xf>
    <xf numFmtId="0" fontId="12" fillId="4" borderId="1" xfId="3" applyNumberFormat="1" applyFont="1" applyFill="1" applyBorder="1" applyAlignment="1">
      <alignment vertical="top" wrapText="1" indent="2"/>
    </xf>
    <xf numFmtId="0" fontId="12" fillId="4" borderId="1" xfId="3" applyNumberFormat="1" applyFont="1" applyFill="1" applyBorder="1" applyAlignment="1">
      <alignment vertical="top" wrapText="1"/>
    </xf>
    <xf numFmtId="4" fontId="12" fillId="4" borderId="1" xfId="3" applyNumberFormat="1" applyFont="1" applyFill="1" applyBorder="1" applyAlignment="1">
      <alignment horizontal="right" wrapText="1"/>
    </xf>
    <xf numFmtId="3" fontId="12" fillId="4" borderId="1" xfId="3" applyNumberFormat="1" applyFont="1" applyFill="1" applyBorder="1" applyAlignment="1">
      <alignment horizontal="right" wrapText="1"/>
    </xf>
    <xf numFmtId="165" fontId="5" fillId="4" borderId="1" xfId="3" applyNumberFormat="1" applyFont="1" applyFill="1" applyBorder="1" applyAlignment="1">
      <alignment horizontal="right"/>
    </xf>
    <xf numFmtId="3" fontId="5" fillId="4" borderId="1" xfId="3" applyNumberFormat="1" applyFont="1" applyFill="1" applyBorder="1" applyAlignment="1">
      <alignment horizontal="right"/>
    </xf>
    <xf numFmtId="4" fontId="5" fillId="4" borderId="1" xfId="3" applyNumberFormat="1" applyFont="1" applyFill="1" applyBorder="1" applyAlignment="1">
      <alignment horizontal="right"/>
    </xf>
    <xf numFmtId="164" fontId="5" fillId="0" borderId="0" xfId="3" applyNumberFormat="1" applyFont="1"/>
    <xf numFmtId="0" fontId="21" fillId="3" borderId="1" xfId="3" applyNumberFormat="1" applyFont="1" applyFill="1" applyBorder="1" applyAlignment="1">
      <alignment vertical="top" wrapText="1" indent="1"/>
    </xf>
    <xf numFmtId="0" fontId="21" fillId="3" borderId="1" xfId="3" applyNumberFormat="1" applyFont="1" applyFill="1" applyBorder="1" applyAlignment="1">
      <alignment vertical="top" wrapText="1"/>
    </xf>
    <xf numFmtId="4" fontId="21" fillId="3" borderId="1" xfId="3" applyNumberFormat="1" applyFont="1" applyFill="1" applyBorder="1" applyAlignment="1">
      <alignment horizontal="right" vertical="top" wrapText="1"/>
    </xf>
    <xf numFmtId="3" fontId="21" fillId="3" borderId="1" xfId="3" applyNumberFormat="1" applyFont="1" applyFill="1" applyBorder="1" applyAlignment="1">
      <alignment horizontal="right" vertical="top" wrapText="1"/>
    </xf>
    <xf numFmtId="0" fontId="5" fillId="0" borderId="0" xfId="3" applyFont="1" applyAlignment="1">
      <alignment horizontal="right"/>
    </xf>
    <xf numFmtId="3" fontId="5" fillId="0" borderId="0" xfId="3" applyNumberFormat="1" applyFont="1" applyAlignment="1">
      <alignment horizontal="right"/>
    </xf>
    <xf numFmtId="165" fontId="5" fillId="0" borderId="0" xfId="3" applyNumberFormat="1" applyFont="1" applyAlignment="1">
      <alignment horizontal="right"/>
    </xf>
    <xf numFmtId="4" fontId="5" fillId="0" borderId="0" xfId="3" applyNumberFormat="1" applyFont="1" applyAlignment="1">
      <alignment horizontal="right"/>
    </xf>
    <xf numFmtId="0" fontId="7" fillId="3" borderId="1" xfId="3" applyNumberFormat="1" applyFont="1" applyFill="1" applyBorder="1" applyAlignment="1">
      <alignment wrapText="1"/>
    </xf>
    <xf numFmtId="0" fontId="7" fillId="4" borderId="0" xfId="3" applyFont="1" applyFill="1"/>
    <xf numFmtId="0" fontId="21" fillId="8" borderId="1" xfId="3" applyNumberFormat="1" applyFont="1" applyFill="1" applyBorder="1" applyAlignment="1">
      <alignment wrapText="1"/>
    </xf>
    <xf numFmtId="4" fontId="21" fillId="8" borderId="1" xfId="3" applyNumberFormat="1" applyFont="1" applyFill="1" applyBorder="1" applyAlignment="1">
      <alignment wrapText="1"/>
    </xf>
    <xf numFmtId="3" fontId="21" fillId="8" borderId="1" xfId="3" applyNumberFormat="1" applyFont="1" applyFill="1" applyBorder="1" applyAlignment="1">
      <alignment wrapText="1"/>
    </xf>
    <xf numFmtId="165" fontId="21" fillId="8" borderId="1" xfId="3" applyNumberFormat="1" applyFont="1" applyFill="1" applyBorder="1" applyAlignment="1">
      <alignment wrapText="1"/>
    </xf>
    <xf numFmtId="167" fontId="21" fillId="8" borderId="1" xfId="3" applyNumberFormat="1" applyFont="1" applyFill="1" applyBorder="1" applyAlignment="1">
      <alignment wrapText="1"/>
    </xf>
    <xf numFmtId="0" fontId="12" fillId="4" borderId="1" xfId="3" applyNumberFormat="1" applyFont="1" applyFill="1" applyBorder="1" applyAlignment="1">
      <alignment wrapText="1"/>
    </xf>
    <xf numFmtId="4" fontId="12" fillId="4" borderId="1" xfId="3" applyNumberFormat="1" applyFont="1" applyFill="1" applyBorder="1" applyAlignment="1">
      <alignment wrapText="1"/>
    </xf>
    <xf numFmtId="3" fontId="12" fillId="4" borderId="1" xfId="3" applyNumberFormat="1" applyFont="1" applyFill="1" applyBorder="1" applyAlignment="1">
      <alignment wrapText="1"/>
    </xf>
    <xf numFmtId="165" fontId="5" fillId="4" borderId="1" xfId="3" applyNumberFormat="1" applyFont="1" applyFill="1" applyBorder="1" applyAlignment="1"/>
    <xf numFmtId="167" fontId="5" fillId="4" borderId="1" xfId="3" applyNumberFormat="1" applyFont="1" applyFill="1" applyBorder="1" applyAlignment="1"/>
    <xf numFmtId="4" fontId="5" fillId="4" borderId="1" xfId="3" applyNumberFormat="1" applyFont="1" applyFill="1" applyBorder="1" applyAlignment="1"/>
    <xf numFmtId="3" fontId="5" fillId="4" borderId="1" xfId="3" applyNumberFormat="1" applyFont="1" applyFill="1" applyBorder="1" applyAlignment="1"/>
    <xf numFmtId="0" fontId="5" fillId="4" borderId="0" xfId="3" applyFont="1" applyFill="1"/>
    <xf numFmtId="164" fontId="5" fillId="4" borderId="0" xfId="3" applyNumberFormat="1" applyFont="1" applyFill="1"/>
    <xf numFmtId="164" fontId="7" fillId="4" borderId="0" xfId="3" applyNumberFormat="1" applyFont="1" applyFill="1"/>
    <xf numFmtId="164" fontId="7" fillId="3" borderId="1" xfId="3" applyNumberFormat="1" applyFont="1" applyFill="1" applyBorder="1"/>
    <xf numFmtId="165" fontId="7" fillId="3" borderId="1" xfId="3" applyNumberFormat="1" applyFont="1" applyFill="1" applyBorder="1" applyAlignment="1"/>
    <xf numFmtId="167" fontId="7" fillId="3" borderId="1" xfId="3" applyNumberFormat="1" applyFont="1" applyFill="1" applyBorder="1" applyAlignment="1"/>
    <xf numFmtId="3" fontId="5" fillId="0" borderId="0" xfId="3" applyNumberFormat="1" applyFont="1"/>
    <xf numFmtId="165" fontId="5" fillId="0" borderId="0" xfId="3" applyNumberFormat="1" applyFont="1"/>
    <xf numFmtId="167" fontId="5" fillId="0" borderId="0" xfId="3" applyNumberFormat="1" applyFont="1"/>
    <xf numFmtId="164" fontId="5" fillId="0" borderId="0" xfId="0" applyNumberFormat="1" applyFont="1"/>
    <xf numFmtId="0" fontId="20" fillId="3" borderId="1" xfId="0" applyFont="1" applyFill="1" applyBorder="1" applyAlignment="1">
      <alignment horizontal="left" vertical="top" wrapText="1"/>
    </xf>
    <xf numFmtId="4" fontId="20" fillId="3" borderId="1" xfId="0" applyNumberFormat="1" applyFont="1" applyFill="1" applyBorder="1" applyAlignment="1">
      <alignment horizontal="right" vertical="top" wrapText="1"/>
    </xf>
    <xf numFmtId="1" fontId="20" fillId="3" borderId="1" xfId="0" applyNumberFormat="1" applyFont="1" applyFill="1" applyBorder="1" applyAlignment="1">
      <alignment horizontal="right" vertical="top" wrapText="1"/>
    </xf>
    <xf numFmtId="3" fontId="20" fillId="3" borderId="1" xfId="0" applyNumberFormat="1" applyFont="1" applyFill="1" applyBorder="1" applyAlignment="1">
      <alignment horizontal="right" vertical="top" wrapText="1"/>
    </xf>
    <xf numFmtId="0" fontId="20" fillId="2" borderId="1" xfId="0" applyFont="1" applyFill="1" applyBorder="1" applyAlignment="1">
      <alignment horizontal="left" vertical="top" wrapText="1" indent="2"/>
    </xf>
    <xf numFmtId="0" fontId="10" fillId="2" borderId="1" xfId="0" applyFont="1" applyFill="1" applyBorder="1" applyAlignment="1">
      <alignment horizontal="left" vertical="top" wrapText="1"/>
    </xf>
    <xf numFmtId="4" fontId="10" fillId="2" borderId="1" xfId="0" applyNumberFormat="1" applyFont="1" applyFill="1" applyBorder="1" applyAlignment="1">
      <alignment horizontal="right" vertical="top" wrapText="1"/>
    </xf>
    <xf numFmtId="1" fontId="10" fillId="2" borderId="1" xfId="0" applyNumberFormat="1" applyFont="1" applyFill="1" applyBorder="1" applyAlignment="1">
      <alignment horizontal="right" vertical="top" wrapText="1"/>
    </xf>
    <xf numFmtId="2" fontId="22" fillId="0" borderId="1" xfId="0" applyNumberFormat="1" applyFont="1" applyBorder="1"/>
    <xf numFmtId="0" fontId="22" fillId="0" borderId="1" xfId="0" applyFont="1" applyBorder="1"/>
    <xf numFmtId="1" fontId="22" fillId="0" borderId="1" xfId="0" applyNumberFormat="1" applyFont="1" applyBorder="1"/>
    <xf numFmtId="4" fontId="5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 applyAlignment="1">
      <alignment horizontal="left"/>
    </xf>
    <xf numFmtId="0" fontId="7" fillId="0" borderId="0" xfId="0" applyFont="1"/>
    <xf numFmtId="0" fontId="5" fillId="0" borderId="0" xfId="1" applyFont="1"/>
    <xf numFmtId="0" fontId="5" fillId="0" borderId="0" xfId="1" applyFont="1" applyAlignment="1">
      <alignment horizontal="left"/>
    </xf>
    <xf numFmtId="4" fontId="5" fillId="0" borderId="0" xfId="1" applyNumberFormat="1" applyFont="1" applyAlignment="1">
      <alignment horizontal="left"/>
    </xf>
    <xf numFmtId="0" fontId="7" fillId="4" borderId="0" xfId="0" applyNumberFormat="1" applyFont="1" applyFill="1" applyBorder="1" applyAlignment="1">
      <alignment vertical="center" wrapText="1"/>
    </xf>
    <xf numFmtId="3" fontId="7" fillId="4" borderId="3" xfId="2" applyNumberFormat="1" applyFont="1" applyFill="1" applyBorder="1" applyAlignment="1">
      <alignment horizontal="center" vertical="center" wrapText="1"/>
    </xf>
    <xf numFmtId="167" fontId="7" fillId="4" borderId="3" xfId="0" applyNumberFormat="1" applyFont="1" applyFill="1" applyBorder="1" applyAlignment="1">
      <alignment horizontal="center" vertical="center" wrapText="1"/>
    </xf>
    <xf numFmtId="165" fontId="7" fillId="4" borderId="3" xfId="2" applyNumberFormat="1" applyFont="1" applyFill="1" applyBorder="1" applyAlignment="1">
      <alignment horizontal="center" vertical="center" wrapText="1"/>
    </xf>
    <xf numFmtId="2" fontId="22" fillId="0" borderId="0" xfId="0" applyNumberFormat="1" applyFont="1" applyBorder="1"/>
    <xf numFmtId="1" fontId="22" fillId="0" borderId="0" xfId="0" applyNumberFormat="1" applyFont="1" applyBorder="1"/>
    <xf numFmtId="3" fontId="22" fillId="0" borderId="0" xfId="0" applyNumberFormat="1" applyFont="1" applyBorder="1"/>
    <xf numFmtId="0" fontId="22" fillId="0" borderId="0" xfId="0" applyFont="1" applyBorder="1"/>
    <xf numFmtId="0" fontId="17" fillId="2" borderId="14" xfId="0" applyFont="1" applyFill="1" applyBorder="1" applyAlignment="1">
      <alignment horizontal="right" vertical="top" wrapText="1"/>
    </xf>
    <xf numFmtId="4" fontId="10" fillId="6" borderId="1" xfId="0" applyNumberFormat="1" applyFont="1" applyFill="1" applyBorder="1" applyAlignment="1">
      <alignment horizontal="right" vertical="top" wrapText="1"/>
    </xf>
    <xf numFmtId="3" fontId="10" fillId="6" borderId="1" xfId="0" applyNumberFormat="1" applyFont="1" applyFill="1" applyBorder="1" applyAlignment="1">
      <alignment horizontal="right" vertical="top" wrapText="1"/>
    </xf>
    <xf numFmtId="3" fontId="10" fillId="2" borderId="1" xfId="0" applyNumberFormat="1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 indent="2"/>
    </xf>
    <xf numFmtId="0" fontId="19" fillId="3" borderId="14" xfId="0" applyFont="1" applyFill="1" applyBorder="1" applyAlignment="1">
      <alignment horizontal="right" vertical="top" wrapText="1"/>
    </xf>
    <xf numFmtId="0" fontId="17" fillId="2" borderId="14" xfId="0" applyFont="1" applyFill="1" applyBorder="1" applyAlignment="1">
      <alignment horizontal="left" vertical="top" wrapText="1" indent="2"/>
    </xf>
    <xf numFmtId="0" fontId="7" fillId="3" borderId="7" xfId="3" applyNumberFormat="1" applyFont="1" applyFill="1" applyBorder="1" applyAlignment="1">
      <alignment vertical="top" wrapText="1"/>
    </xf>
    <xf numFmtId="0" fontId="12" fillId="6" borderId="1" xfId="3" applyNumberFormat="1" applyFont="1" applyFill="1" applyBorder="1" applyAlignment="1">
      <alignment horizontal="right" wrapText="1"/>
    </xf>
    <xf numFmtId="0" fontId="12" fillId="6" borderId="1" xfId="3" applyNumberFormat="1" applyFont="1" applyFill="1" applyBorder="1" applyAlignment="1">
      <alignment horizontal="left" wrapText="1"/>
    </xf>
    <xf numFmtId="4" fontId="12" fillId="6" borderId="1" xfId="3" applyNumberFormat="1" applyFont="1" applyFill="1" applyBorder="1" applyAlignment="1">
      <alignment horizontal="right" wrapText="1"/>
    </xf>
    <xf numFmtId="1" fontId="12" fillId="6" borderId="1" xfId="3" applyNumberFormat="1" applyFont="1" applyFill="1" applyBorder="1" applyAlignment="1">
      <alignment horizontal="right" wrapText="1"/>
    </xf>
    <xf numFmtId="164" fontId="5" fillId="0" borderId="1" xfId="3" applyNumberFormat="1" applyFont="1" applyBorder="1" applyAlignment="1">
      <alignment horizontal="right"/>
    </xf>
    <xf numFmtId="3" fontId="5" fillId="0" borderId="1" xfId="3" applyNumberFormat="1" applyFont="1" applyBorder="1" applyAlignment="1">
      <alignment horizontal="right"/>
    </xf>
    <xf numFmtId="3" fontId="12" fillId="6" borderId="1" xfId="3" applyNumberFormat="1" applyFont="1" applyFill="1" applyBorder="1" applyAlignment="1">
      <alignment horizontal="right" wrapText="1"/>
    </xf>
    <xf numFmtId="0" fontId="5" fillId="3" borderId="1" xfId="3" applyFont="1" applyFill="1" applyBorder="1"/>
    <xf numFmtId="0" fontId="21" fillId="3" borderId="1" xfId="3" applyNumberFormat="1" applyFont="1" applyFill="1" applyBorder="1" applyAlignment="1">
      <alignment horizontal="left" wrapText="1"/>
    </xf>
    <xf numFmtId="165" fontId="7" fillId="3" borderId="1" xfId="3" applyNumberFormat="1" applyFont="1" applyFill="1" applyBorder="1"/>
    <xf numFmtId="167" fontId="7" fillId="3" borderId="1" xfId="3" applyNumberFormat="1" applyFont="1" applyFill="1" applyBorder="1"/>
    <xf numFmtId="0" fontId="5" fillId="0" borderId="0" xfId="3" applyFont="1" applyAlignment="1">
      <alignment horizontal="left"/>
    </xf>
    <xf numFmtId="165" fontId="5" fillId="4" borderId="0" xfId="3" applyNumberFormat="1" applyFont="1" applyFill="1"/>
    <xf numFmtId="3" fontId="5" fillId="4" borderId="0" xfId="3" applyNumberFormat="1" applyFont="1" applyFill="1"/>
    <xf numFmtId="0" fontId="10" fillId="2" borderId="1" xfId="0" applyFont="1" applyFill="1" applyBorder="1" applyAlignment="1">
      <alignment horizontal="right" vertical="top" wrapText="1"/>
    </xf>
    <xf numFmtId="0" fontId="10" fillId="2" borderId="1" xfId="0" applyFont="1" applyFill="1" applyBorder="1" applyAlignment="1">
      <alignment horizontal="left" vertical="top" wrapText="1" indent="3"/>
    </xf>
    <xf numFmtId="0" fontId="21" fillId="8" borderId="3" xfId="3" applyNumberFormat="1" applyFont="1" applyFill="1" applyBorder="1" applyAlignment="1">
      <alignment wrapText="1"/>
    </xf>
    <xf numFmtId="4" fontId="21" fillId="8" borderId="3" xfId="3" applyNumberFormat="1" applyFont="1" applyFill="1" applyBorder="1" applyAlignment="1">
      <alignment wrapText="1"/>
    </xf>
    <xf numFmtId="3" fontId="21" fillId="8" borderId="3" xfId="3" applyNumberFormat="1" applyFont="1" applyFill="1" applyBorder="1" applyAlignment="1">
      <alignment wrapText="1"/>
    </xf>
    <xf numFmtId="165" fontId="21" fillId="8" borderId="3" xfId="3" applyNumberFormat="1" applyFont="1" applyFill="1" applyBorder="1" applyAlignment="1">
      <alignment wrapText="1"/>
    </xf>
    <xf numFmtId="167" fontId="21" fillId="8" borderId="3" xfId="3" applyNumberFormat="1" applyFont="1" applyFill="1" applyBorder="1" applyAlignment="1">
      <alignment wrapText="1"/>
    </xf>
    <xf numFmtId="1" fontId="12" fillId="4" borderId="1" xfId="3" applyNumberFormat="1" applyFont="1" applyFill="1" applyBorder="1" applyAlignment="1">
      <alignment wrapText="1"/>
    </xf>
    <xf numFmtId="0" fontId="5" fillId="4" borderId="0" xfId="3" applyFont="1" applyFill="1" applyBorder="1"/>
    <xf numFmtId="164" fontId="5" fillId="4" borderId="0" xfId="3" applyNumberFormat="1" applyFont="1" applyFill="1" applyBorder="1"/>
    <xf numFmtId="0" fontId="7" fillId="3" borderId="8" xfId="3" applyNumberFormat="1" applyFont="1" applyFill="1" applyBorder="1" applyAlignment="1">
      <alignment vertical="top" wrapText="1"/>
    </xf>
    <xf numFmtId="0" fontId="21" fillId="3" borderId="1" xfId="3" applyNumberFormat="1" applyFont="1" applyFill="1" applyBorder="1" applyAlignment="1">
      <alignment wrapText="1"/>
    </xf>
    <xf numFmtId="165" fontId="21" fillId="3" borderId="1" xfId="3" applyNumberFormat="1" applyFont="1" applyFill="1" applyBorder="1" applyAlignment="1">
      <alignment wrapText="1"/>
    </xf>
    <xf numFmtId="167" fontId="21" fillId="3" borderId="1" xfId="3" applyNumberFormat="1" applyFont="1" applyFill="1" applyBorder="1" applyAlignment="1">
      <alignment wrapText="1"/>
    </xf>
    <xf numFmtId="0" fontId="5" fillId="0" borderId="0" xfId="3" applyFont="1" applyAlignment="1"/>
    <xf numFmtId="165" fontId="5" fillId="0" borderId="0" xfId="3" applyNumberFormat="1" applyFont="1" applyAlignment="1"/>
    <xf numFmtId="3" fontId="5" fillId="0" borderId="0" xfId="3" applyNumberFormat="1" applyFont="1" applyAlignment="1"/>
    <xf numFmtId="1" fontId="19" fillId="3" borderId="14" xfId="0" applyNumberFormat="1" applyFont="1" applyFill="1" applyBorder="1" applyAlignment="1">
      <alignment horizontal="right" vertical="top" wrapText="1"/>
    </xf>
    <xf numFmtId="2" fontId="23" fillId="3" borderId="1" xfId="0" applyNumberFormat="1" applyFont="1" applyFill="1" applyBorder="1"/>
    <xf numFmtId="1" fontId="23" fillId="3" borderId="1" xfId="0" applyNumberFormat="1" applyFont="1" applyFill="1" applyBorder="1"/>
    <xf numFmtId="1" fontId="22" fillId="0" borderId="0" xfId="0" applyNumberFormat="1" applyFont="1" applyFill="1" applyBorder="1"/>
    <xf numFmtId="0" fontId="10" fillId="3" borderId="1" xfId="0" applyFont="1" applyFill="1" applyBorder="1" applyAlignment="1">
      <alignment horizontal="left" vertical="top" wrapText="1"/>
    </xf>
    <xf numFmtId="0" fontId="23" fillId="3" borderId="1" xfId="0" applyFont="1" applyFill="1" applyBorder="1"/>
    <xf numFmtId="164" fontId="5" fillId="4" borderId="0" xfId="0" applyNumberFormat="1" applyFont="1" applyFill="1" applyAlignment="1"/>
    <xf numFmtId="0" fontId="20" fillId="5" borderId="1" xfId="0" applyFont="1" applyFill="1" applyBorder="1" applyAlignment="1">
      <alignment horizontal="left" vertical="top" wrapText="1" indent="1"/>
    </xf>
    <xf numFmtId="0" fontId="20" fillId="5" borderId="1" xfId="0" applyFont="1" applyFill="1" applyBorder="1" applyAlignment="1">
      <alignment horizontal="left" vertical="top" wrapText="1"/>
    </xf>
    <xf numFmtId="4" fontId="20" fillId="5" borderId="1" xfId="0" applyNumberFormat="1" applyFont="1" applyFill="1" applyBorder="1" applyAlignment="1">
      <alignment horizontal="right" vertical="top" wrapText="1"/>
    </xf>
    <xf numFmtId="1" fontId="20" fillId="5" borderId="1" xfId="0" applyNumberFormat="1" applyFont="1" applyFill="1" applyBorder="1" applyAlignment="1">
      <alignment horizontal="right" vertical="top" wrapText="1"/>
    </xf>
    <xf numFmtId="3" fontId="20" fillId="5" borderId="1" xfId="0" applyNumberFormat="1" applyFont="1" applyFill="1" applyBorder="1" applyAlignment="1">
      <alignment horizontal="right" vertical="top" wrapText="1"/>
    </xf>
    <xf numFmtId="4" fontId="22" fillId="0" borderId="1" xfId="0" applyNumberFormat="1" applyFont="1" applyBorder="1"/>
    <xf numFmtId="0" fontId="10" fillId="0" borderId="1" xfId="0" applyFont="1" applyBorder="1" applyAlignment="1">
      <alignment horizontal="left"/>
    </xf>
    <xf numFmtId="4" fontId="10" fillId="0" borderId="1" xfId="0" applyNumberFormat="1" applyFont="1" applyBorder="1" applyAlignment="1">
      <alignment horizontal="left"/>
    </xf>
    <xf numFmtId="4" fontId="20" fillId="2" borderId="1" xfId="0" applyNumberFormat="1" applyFont="1" applyFill="1" applyBorder="1" applyAlignment="1">
      <alignment horizontal="right" vertical="top" wrapText="1"/>
    </xf>
    <xf numFmtId="1" fontId="20" fillId="2" borderId="1" xfId="0" applyNumberFormat="1" applyFont="1" applyFill="1" applyBorder="1" applyAlignment="1">
      <alignment horizontal="right" vertical="top" wrapText="1"/>
    </xf>
    <xf numFmtId="3" fontId="22" fillId="0" borderId="1" xfId="0" applyNumberFormat="1" applyFont="1" applyBorder="1"/>
    <xf numFmtId="0" fontId="10" fillId="9" borderId="1" xfId="0" applyFont="1" applyFill="1" applyBorder="1" applyAlignment="1">
      <alignment horizontal="left"/>
    </xf>
    <xf numFmtId="0" fontId="20" fillId="9" borderId="1" xfId="0" applyFont="1" applyFill="1" applyBorder="1" applyAlignment="1">
      <alignment horizontal="center" vertical="center"/>
    </xf>
    <xf numFmtId="4" fontId="20" fillId="9" borderId="1" xfId="0" applyNumberFormat="1" applyFont="1" applyFill="1" applyBorder="1" applyAlignment="1">
      <alignment horizontal="center" vertical="center"/>
    </xf>
    <xf numFmtId="4" fontId="20" fillId="9" borderId="1" xfId="0" applyNumberFormat="1" applyFont="1" applyFill="1" applyBorder="1" applyAlignment="1">
      <alignment horizontal="center" vertical="center" wrapText="1"/>
    </xf>
    <xf numFmtId="3" fontId="20" fillId="9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3" fontId="20" fillId="3" borderId="1" xfId="0" applyNumberFormat="1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left" vertical="top" wrapText="1"/>
    </xf>
    <xf numFmtId="0" fontId="4" fillId="4" borderId="0" xfId="0" applyNumberFormat="1" applyFont="1" applyFill="1" applyAlignment="1">
      <alignment horizontal="right" wrapText="1"/>
    </xf>
    <xf numFmtId="0" fontId="5" fillId="4" borderId="0" xfId="0" applyNumberFormat="1" applyFont="1" applyFill="1" applyBorder="1" applyAlignment="1">
      <alignment horizontal="right" vertical="center" wrapText="1"/>
    </xf>
    <xf numFmtId="0" fontId="9" fillId="4" borderId="2" xfId="0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5" fillId="4" borderId="1" xfId="0" applyNumberFormat="1" applyFont="1" applyFill="1" applyBorder="1" applyAlignment="1">
      <alignment horizontal="center" vertical="center" wrapText="1"/>
    </xf>
    <xf numFmtId="168" fontId="5" fillId="4" borderId="1" xfId="0" applyNumberFormat="1" applyFont="1" applyFill="1" applyBorder="1" applyAlignment="1">
      <alignment horizontal="center" vertical="center" wrapText="1"/>
    </xf>
    <xf numFmtId="166" fontId="5" fillId="4" borderId="1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0" fontId="7" fillId="3" borderId="9" xfId="3" applyNumberFormat="1" applyFont="1" applyFill="1" applyBorder="1" applyAlignment="1">
      <alignment horizontal="center" vertical="top" wrapText="1"/>
    </xf>
    <xf numFmtId="0" fontId="7" fillId="3" borderId="2" xfId="3" applyNumberFormat="1" applyFont="1" applyFill="1" applyBorder="1" applyAlignment="1">
      <alignment horizontal="center" vertical="top" wrapText="1"/>
    </xf>
    <xf numFmtId="0" fontId="7" fillId="3" borderId="10" xfId="3" applyNumberFormat="1" applyFont="1" applyFill="1" applyBorder="1" applyAlignment="1">
      <alignment horizontal="center" vertical="top" wrapText="1"/>
    </xf>
    <xf numFmtId="0" fontId="5" fillId="0" borderId="0" xfId="1" applyFont="1" applyBorder="1" applyAlignment="1">
      <alignment vertical="center" wrapText="1"/>
    </xf>
    <xf numFmtId="166" fontId="11" fillId="0" borderId="0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49" fontId="12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6" fontId="5" fillId="0" borderId="1" xfId="1" applyNumberFormat="1" applyFont="1" applyFill="1" applyBorder="1" applyAlignment="1">
      <alignment horizontal="center" vertical="center" wrapText="1"/>
    </xf>
    <xf numFmtId="0" fontId="7" fillId="3" borderId="4" xfId="3" applyNumberFormat="1" applyFont="1" applyFill="1" applyBorder="1" applyAlignment="1">
      <alignment horizontal="center" vertical="top" wrapText="1"/>
    </xf>
    <xf numFmtId="0" fontId="7" fillId="3" borderId="7" xfId="3" applyNumberFormat="1" applyFont="1" applyFill="1" applyBorder="1" applyAlignment="1">
      <alignment horizontal="center" vertical="top" wrapText="1"/>
    </xf>
    <xf numFmtId="0" fontId="7" fillId="3" borderId="5" xfId="3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 applyAlignment="1">
      <alignment horizontal="center" vertical="center" wrapText="1"/>
    </xf>
    <xf numFmtId="2" fontId="4" fillId="4" borderId="3" xfId="0" applyNumberFormat="1" applyFont="1" applyFill="1" applyBorder="1" applyAlignment="1">
      <alignment horizontal="center" vertical="center" wrapText="1"/>
    </xf>
    <xf numFmtId="165" fontId="5" fillId="4" borderId="0" xfId="1" applyNumberFormat="1" applyFont="1" applyFill="1" applyBorder="1" applyAlignment="1">
      <alignment vertical="center" wrapText="1"/>
    </xf>
    <xf numFmtId="0" fontId="18" fillId="3" borderId="15" xfId="0" applyFont="1" applyFill="1" applyBorder="1" applyAlignment="1">
      <alignment horizontal="left" vertical="top" wrapText="1"/>
    </xf>
    <xf numFmtId="0" fontId="18" fillId="3" borderId="16" xfId="0" applyFont="1" applyFill="1" applyBorder="1" applyAlignment="1">
      <alignment horizontal="left" vertical="top" wrapText="1"/>
    </xf>
    <xf numFmtId="0" fontId="7" fillId="4" borderId="6" xfId="0" applyNumberFormat="1" applyFont="1" applyFill="1" applyBorder="1" applyAlignment="1">
      <alignment horizontal="center" vertical="center" wrapText="1"/>
    </xf>
    <xf numFmtId="2" fontId="4" fillId="4" borderId="6" xfId="0" applyNumberFormat="1" applyFont="1" applyFill="1" applyBorder="1" applyAlignment="1">
      <alignment horizontal="center" vertical="center" wrapText="1"/>
    </xf>
    <xf numFmtId="0" fontId="5" fillId="4" borderId="4" xfId="0" applyNumberFormat="1" applyFont="1" applyFill="1" applyBorder="1" applyAlignment="1">
      <alignment horizontal="center" vertical="center" wrapText="1"/>
    </xf>
    <xf numFmtId="0" fontId="5" fillId="4" borderId="5" xfId="0" applyNumberFormat="1" applyFont="1" applyFill="1" applyBorder="1" applyAlignment="1">
      <alignment horizontal="center" vertical="center" wrapText="1"/>
    </xf>
    <xf numFmtId="165" fontId="5" fillId="4" borderId="4" xfId="0" applyNumberFormat="1" applyFont="1" applyFill="1" applyBorder="1" applyAlignment="1">
      <alignment horizontal="center" vertical="center" wrapText="1"/>
    </xf>
    <xf numFmtId="165" fontId="5" fillId="4" borderId="5" xfId="0" applyNumberFormat="1" applyFont="1" applyFill="1" applyBorder="1" applyAlignment="1">
      <alignment horizontal="center" vertical="center" wrapText="1"/>
    </xf>
    <xf numFmtId="166" fontId="5" fillId="4" borderId="4" xfId="0" applyNumberFormat="1" applyFont="1" applyFill="1" applyBorder="1" applyAlignment="1">
      <alignment horizontal="center" vertical="center" wrapText="1"/>
    </xf>
    <xf numFmtId="166" fontId="5" fillId="4" borderId="5" xfId="0" applyNumberFormat="1" applyFont="1" applyFill="1" applyBorder="1" applyAlignment="1">
      <alignment horizontal="center" vertical="center" wrapText="1"/>
    </xf>
    <xf numFmtId="0" fontId="18" fillId="3" borderId="14" xfId="0" applyFont="1" applyFill="1" applyBorder="1" applyAlignment="1">
      <alignment horizontal="left" vertical="top" wrapText="1"/>
    </xf>
    <xf numFmtId="0" fontId="24" fillId="4" borderId="0" xfId="0" applyNumberFormat="1" applyFont="1" applyFill="1" applyAlignment="1">
      <alignment horizontal="right" wrapText="1"/>
    </xf>
    <xf numFmtId="0" fontId="11" fillId="4" borderId="2" xfId="0" applyFont="1" applyFill="1" applyBorder="1" applyAlignment="1">
      <alignment horizontal="center" vertical="center" wrapText="1"/>
    </xf>
    <xf numFmtId="2" fontId="24" fillId="4" borderId="3" xfId="0" applyNumberFormat="1" applyFont="1" applyFill="1" applyBorder="1" applyAlignment="1">
      <alignment horizontal="center" vertical="center" wrapText="1"/>
    </xf>
    <xf numFmtId="2" fontId="24" fillId="4" borderId="6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165" fontId="7" fillId="4" borderId="4" xfId="0" applyNumberFormat="1" applyFont="1" applyFill="1" applyBorder="1" applyAlignment="1">
      <alignment horizontal="center" vertical="center" wrapText="1"/>
    </xf>
    <xf numFmtId="165" fontId="7" fillId="4" borderId="5" xfId="0" applyNumberFormat="1" applyFont="1" applyFill="1" applyBorder="1" applyAlignment="1">
      <alignment horizontal="center" vertical="center" wrapText="1"/>
    </xf>
    <xf numFmtId="166" fontId="7" fillId="4" borderId="4" xfId="0" applyNumberFormat="1" applyFont="1" applyFill="1" applyBorder="1" applyAlignment="1">
      <alignment horizontal="center" vertical="center" wrapText="1"/>
    </xf>
    <xf numFmtId="166" fontId="7" fillId="4" borderId="5" xfId="0" applyNumberFormat="1" applyFont="1" applyFill="1" applyBorder="1" applyAlignment="1">
      <alignment horizontal="center" vertical="center" wrapText="1"/>
    </xf>
    <xf numFmtId="0" fontId="7" fillId="3" borderId="4" xfId="3" applyNumberFormat="1" applyFont="1" applyFill="1" applyBorder="1" applyAlignment="1">
      <alignment horizontal="center" wrapText="1"/>
    </xf>
    <xf numFmtId="0" fontId="7" fillId="3" borderId="7" xfId="3" applyNumberFormat="1" applyFont="1" applyFill="1" applyBorder="1" applyAlignment="1">
      <alignment horizontal="center" wrapText="1"/>
    </xf>
    <xf numFmtId="0" fontId="7" fillId="3" borderId="5" xfId="3" applyNumberFormat="1" applyFont="1" applyFill="1" applyBorder="1" applyAlignment="1">
      <alignment horizontal="center" wrapText="1"/>
    </xf>
    <xf numFmtId="0" fontId="5" fillId="0" borderId="0" xfId="1" applyFont="1" applyBorder="1" applyAlignment="1">
      <alignment horizontal="right" vertical="center" wrapText="1"/>
    </xf>
    <xf numFmtId="167" fontId="5" fillId="4" borderId="0" xfId="1" applyNumberFormat="1" applyFont="1" applyFill="1" applyBorder="1" applyAlignment="1">
      <alignment horizontal="right" vertical="center" wrapText="1"/>
    </xf>
    <xf numFmtId="166" fontId="14" fillId="0" borderId="2" xfId="1" applyNumberFormat="1" applyFont="1" applyFill="1" applyBorder="1" applyAlignment="1">
      <alignment horizontal="center" vertical="center" wrapText="1"/>
    </xf>
    <xf numFmtId="0" fontId="5" fillId="0" borderId="4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 wrapText="1"/>
    </xf>
    <xf numFmtId="166" fontId="5" fillId="0" borderId="4" xfId="1" applyNumberFormat="1" applyFont="1" applyFill="1" applyBorder="1" applyAlignment="1">
      <alignment horizontal="center" vertical="center" wrapText="1"/>
    </xf>
    <xf numFmtId="166" fontId="5" fillId="0" borderId="5" xfId="1" applyNumberFormat="1" applyFont="1" applyFill="1" applyBorder="1" applyAlignment="1">
      <alignment horizontal="center" vertical="center" wrapText="1"/>
    </xf>
    <xf numFmtId="49" fontId="5" fillId="0" borderId="3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167" fontId="5" fillId="4" borderId="0" xfId="1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5" fillId="0" borderId="0" xfId="0" applyNumberFormat="1" applyFont="1"/>
    <xf numFmtId="4" fontId="5" fillId="0" borderId="0" xfId="1" applyNumberFormat="1" applyFont="1" applyFill="1"/>
  </cellXfs>
  <cellStyles count="5">
    <cellStyle name="Обычный" xfId="0" builtinId="0"/>
    <cellStyle name="Обычный 2" xfId="1"/>
    <cellStyle name="Обычный 2 2" xfId="3"/>
    <cellStyle name="Обычный 4" xfId="4"/>
    <cellStyle name="Обычный_Лист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6"/>
  <sheetViews>
    <sheetView view="pageBreakPreview" zoomScale="120" zoomScaleNormal="100" zoomScaleSheetLayoutView="120" workbookViewId="0">
      <pane xSplit="2" ySplit="4" topLeftCell="C583" activePane="bottomRight" state="frozen"/>
      <selection pane="topRight" activeCell="C1" sqref="C1"/>
      <selection pane="bottomLeft" activeCell="A5" sqref="A5"/>
      <selection pane="bottomRight" activeCell="L601" sqref="L601"/>
    </sheetView>
  </sheetViews>
  <sheetFormatPr defaultColWidth="7.6640625" defaultRowHeight="11.25" outlineLevelRow="3" x14ac:dyDescent="0.2"/>
  <cols>
    <col min="1" max="1" width="10.1640625" style="28" customWidth="1"/>
    <col min="2" max="2" width="31.6640625" style="28" customWidth="1"/>
    <col min="3" max="3" width="15.33203125" style="28" bestFit="1" customWidth="1"/>
    <col min="4" max="4" width="8.6640625" style="28" customWidth="1"/>
    <col min="5" max="5" width="14.33203125" style="108" customWidth="1"/>
    <col min="6" max="6" width="8.6640625" style="28" customWidth="1"/>
    <col min="7" max="7" width="14.83203125" style="108" customWidth="1"/>
    <col min="8" max="8" width="8.6640625" style="28" customWidth="1"/>
    <col min="9" max="16384" width="7.6640625" style="29"/>
  </cols>
  <sheetData>
    <row r="1" spans="1:9" ht="38.25" customHeight="1" x14ac:dyDescent="0.2">
      <c r="A1" s="6"/>
      <c r="B1" s="188"/>
      <c r="C1" s="188"/>
      <c r="D1" s="188"/>
      <c r="E1" s="168"/>
      <c r="F1" s="189" t="s">
        <v>84</v>
      </c>
      <c r="G1" s="189"/>
      <c r="H1" s="189"/>
      <c r="I1" s="96"/>
    </row>
    <row r="2" spans="1:9" ht="47.25" customHeight="1" x14ac:dyDescent="0.2">
      <c r="A2" s="190" t="s">
        <v>83</v>
      </c>
      <c r="B2" s="190"/>
      <c r="C2" s="190"/>
      <c r="D2" s="190"/>
      <c r="E2" s="190"/>
      <c r="F2" s="190"/>
      <c r="G2" s="190"/>
      <c r="H2" s="190"/>
      <c r="I2" s="96"/>
    </row>
    <row r="3" spans="1:9" ht="24.75" customHeight="1" x14ac:dyDescent="0.2">
      <c r="A3" s="191" t="s">
        <v>0</v>
      </c>
      <c r="B3" s="192" t="s">
        <v>28</v>
      </c>
      <c r="C3" s="193" t="s">
        <v>29</v>
      </c>
      <c r="D3" s="193"/>
      <c r="E3" s="194" t="s">
        <v>30</v>
      </c>
      <c r="F3" s="194"/>
      <c r="G3" s="195" t="s">
        <v>31</v>
      </c>
      <c r="H3" s="195"/>
      <c r="I3" s="96"/>
    </row>
    <row r="4" spans="1:9" ht="18.75" customHeight="1" x14ac:dyDescent="0.2">
      <c r="A4" s="191"/>
      <c r="B4" s="192"/>
      <c r="C4" s="2" t="s">
        <v>32</v>
      </c>
      <c r="D4" s="3" t="s">
        <v>33</v>
      </c>
      <c r="E4" s="4" t="s">
        <v>32</v>
      </c>
      <c r="F4" s="5" t="s">
        <v>33</v>
      </c>
      <c r="G4" s="2" t="s">
        <v>32</v>
      </c>
      <c r="H4" s="5" t="s">
        <v>33</v>
      </c>
      <c r="I4" s="96"/>
    </row>
    <row r="5" spans="1:9" x14ac:dyDescent="0.2">
      <c r="A5" s="97" t="s">
        <v>35</v>
      </c>
      <c r="B5" s="97" t="s">
        <v>36</v>
      </c>
      <c r="C5" s="98">
        <v>647269659.57000005</v>
      </c>
      <c r="D5" s="100">
        <v>3332</v>
      </c>
      <c r="E5" s="98">
        <v>-3512571.61</v>
      </c>
      <c r="F5" s="100">
        <v>66</v>
      </c>
      <c r="G5" s="98">
        <v>643757087.96000004</v>
      </c>
      <c r="H5" s="100">
        <v>3398</v>
      </c>
    </row>
    <row r="6" spans="1:9" outlineLevel="1" x14ac:dyDescent="0.2">
      <c r="A6" s="169"/>
      <c r="B6" s="170" t="s">
        <v>37</v>
      </c>
      <c r="C6" s="171">
        <v>1816400.97</v>
      </c>
      <c r="D6" s="172">
        <v>9</v>
      </c>
      <c r="E6" s="171">
        <v>1009111.65</v>
      </c>
      <c r="F6" s="171">
        <v>5</v>
      </c>
      <c r="G6" s="171">
        <v>2825512.62</v>
      </c>
      <c r="H6" s="172">
        <v>14</v>
      </c>
    </row>
    <row r="7" spans="1:9" outlineLevel="2" x14ac:dyDescent="0.2">
      <c r="A7" s="127"/>
      <c r="B7" s="102" t="s">
        <v>14</v>
      </c>
      <c r="C7" s="103">
        <v>201822.33</v>
      </c>
      <c r="D7" s="104">
        <v>1</v>
      </c>
      <c r="E7" s="103">
        <v>0</v>
      </c>
      <c r="F7" s="126">
        <v>0</v>
      </c>
      <c r="G7" s="103">
        <v>201822.33</v>
      </c>
      <c r="H7" s="104">
        <v>1</v>
      </c>
    </row>
    <row r="8" spans="1:9" outlineLevel="2" x14ac:dyDescent="0.2">
      <c r="A8" s="127"/>
      <c r="B8" s="102" t="s">
        <v>15</v>
      </c>
      <c r="C8" s="103">
        <v>201822.33</v>
      </c>
      <c r="D8" s="104">
        <v>1</v>
      </c>
      <c r="E8" s="103">
        <v>0</v>
      </c>
      <c r="F8" s="126">
        <v>0</v>
      </c>
      <c r="G8" s="103">
        <v>201822.33</v>
      </c>
      <c r="H8" s="104">
        <v>1</v>
      </c>
    </row>
    <row r="9" spans="1:9" outlineLevel="2" x14ac:dyDescent="0.2">
      <c r="A9" s="127"/>
      <c r="B9" s="102" t="s">
        <v>16</v>
      </c>
      <c r="C9" s="103">
        <v>201822.33</v>
      </c>
      <c r="D9" s="104">
        <v>1</v>
      </c>
      <c r="E9" s="103">
        <v>0</v>
      </c>
      <c r="F9" s="126">
        <v>0</v>
      </c>
      <c r="G9" s="103">
        <v>201822.33</v>
      </c>
      <c r="H9" s="104">
        <v>1</v>
      </c>
    </row>
    <row r="10" spans="1:9" outlineLevel="2" x14ac:dyDescent="0.2">
      <c r="A10" s="127"/>
      <c r="B10" s="102" t="s">
        <v>3</v>
      </c>
      <c r="C10" s="103">
        <v>201822.33</v>
      </c>
      <c r="D10" s="104">
        <v>1</v>
      </c>
      <c r="E10" s="103">
        <v>0</v>
      </c>
      <c r="F10" s="126">
        <v>0</v>
      </c>
      <c r="G10" s="103">
        <v>201822.33</v>
      </c>
      <c r="H10" s="104">
        <v>1</v>
      </c>
    </row>
    <row r="11" spans="1:9" outlineLevel="2" x14ac:dyDescent="0.2">
      <c r="A11" s="127"/>
      <c r="B11" s="102" t="s">
        <v>4</v>
      </c>
      <c r="C11" s="103">
        <v>201822.33</v>
      </c>
      <c r="D11" s="104">
        <v>1</v>
      </c>
      <c r="E11" s="103">
        <v>0</v>
      </c>
      <c r="F11" s="126">
        <v>0</v>
      </c>
      <c r="G11" s="103">
        <v>201822.33</v>
      </c>
      <c r="H11" s="104">
        <v>1</v>
      </c>
    </row>
    <row r="12" spans="1:9" outlineLevel="2" x14ac:dyDescent="0.2">
      <c r="A12" s="127"/>
      <c r="B12" s="102" t="s">
        <v>5</v>
      </c>
      <c r="C12" s="103">
        <v>201822.33</v>
      </c>
      <c r="D12" s="104">
        <v>1</v>
      </c>
      <c r="E12" s="103">
        <v>0</v>
      </c>
      <c r="F12" s="126">
        <v>0</v>
      </c>
      <c r="G12" s="103">
        <v>201822.33</v>
      </c>
      <c r="H12" s="104">
        <v>1</v>
      </c>
    </row>
    <row r="13" spans="1:9" outlineLevel="2" x14ac:dyDescent="0.2">
      <c r="A13" s="127"/>
      <c r="B13" s="102" t="s">
        <v>9</v>
      </c>
      <c r="C13" s="103">
        <v>201822.33</v>
      </c>
      <c r="D13" s="104">
        <v>1</v>
      </c>
      <c r="E13" s="103">
        <v>403644.66</v>
      </c>
      <c r="F13" s="126">
        <v>2</v>
      </c>
      <c r="G13" s="103">
        <v>605466.99</v>
      </c>
      <c r="H13" s="104">
        <v>3</v>
      </c>
    </row>
    <row r="14" spans="1:9" outlineLevel="2" x14ac:dyDescent="0.2">
      <c r="A14" s="127"/>
      <c r="B14" s="102" t="s">
        <v>10</v>
      </c>
      <c r="C14" s="103">
        <v>201822.33</v>
      </c>
      <c r="D14" s="104">
        <v>1</v>
      </c>
      <c r="E14" s="103">
        <v>403644.66</v>
      </c>
      <c r="F14" s="126">
        <v>2</v>
      </c>
      <c r="G14" s="103">
        <v>605466.99</v>
      </c>
      <c r="H14" s="104">
        <v>3</v>
      </c>
    </row>
    <row r="15" spans="1:9" outlineLevel="2" x14ac:dyDescent="0.2">
      <c r="A15" s="127"/>
      <c r="B15" s="102" t="s">
        <v>11</v>
      </c>
      <c r="C15" s="103">
        <v>201822.33</v>
      </c>
      <c r="D15" s="104">
        <v>1</v>
      </c>
      <c r="E15" s="103">
        <v>201822.33</v>
      </c>
      <c r="F15" s="126">
        <v>1</v>
      </c>
      <c r="G15" s="103">
        <v>403644.66</v>
      </c>
      <c r="H15" s="104">
        <v>2</v>
      </c>
    </row>
    <row r="16" spans="1:9" outlineLevel="1" x14ac:dyDescent="0.2">
      <c r="A16" s="169"/>
      <c r="B16" s="170" t="s">
        <v>38</v>
      </c>
      <c r="C16" s="171">
        <v>30887516.399999999</v>
      </c>
      <c r="D16" s="172">
        <v>206</v>
      </c>
      <c r="E16" s="171">
        <v>599757.6</v>
      </c>
      <c r="F16" s="173">
        <v>4</v>
      </c>
      <c r="G16" s="171">
        <v>31487274</v>
      </c>
      <c r="H16" s="172">
        <v>210</v>
      </c>
    </row>
    <row r="17" spans="1:8" ht="12" outlineLevel="2" x14ac:dyDescent="0.2">
      <c r="A17" s="127"/>
      <c r="B17" s="102" t="s">
        <v>14</v>
      </c>
      <c r="C17" s="103">
        <v>2548969.7999999998</v>
      </c>
      <c r="D17" s="104">
        <v>17</v>
      </c>
      <c r="E17" s="174">
        <v>0</v>
      </c>
      <c r="F17" s="106">
        <v>0</v>
      </c>
      <c r="G17" s="103">
        <v>2548969.7999999998</v>
      </c>
      <c r="H17" s="104">
        <v>17</v>
      </c>
    </row>
    <row r="18" spans="1:8" ht="12" outlineLevel="2" x14ac:dyDescent="0.2">
      <c r="A18" s="127"/>
      <c r="B18" s="102" t="s">
        <v>15</v>
      </c>
      <c r="C18" s="103">
        <v>2548969.7999999998</v>
      </c>
      <c r="D18" s="104">
        <v>17</v>
      </c>
      <c r="E18" s="174">
        <v>0</v>
      </c>
      <c r="F18" s="107">
        <v>0</v>
      </c>
      <c r="G18" s="103">
        <v>2548969.7999999998</v>
      </c>
      <c r="H18" s="104">
        <v>17</v>
      </c>
    </row>
    <row r="19" spans="1:8" ht="12" outlineLevel="2" x14ac:dyDescent="0.2">
      <c r="A19" s="127"/>
      <c r="B19" s="102" t="s">
        <v>16</v>
      </c>
      <c r="C19" s="103">
        <v>2548969.7999999998</v>
      </c>
      <c r="D19" s="104">
        <v>17</v>
      </c>
      <c r="E19" s="174">
        <v>0</v>
      </c>
      <c r="F19" s="106">
        <v>0</v>
      </c>
      <c r="G19" s="103">
        <v>2548969.7999999998</v>
      </c>
      <c r="H19" s="104">
        <v>17</v>
      </c>
    </row>
    <row r="20" spans="1:8" ht="12" outlineLevel="2" x14ac:dyDescent="0.2">
      <c r="A20" s="127"/>
      <c r="B20" s="102" t="s">
        <v>3</v>
      </c>
      <c r="C20" s="103">
        <v>2548969.7999999998</v>
      </c>
      <c r="D20" s="104">
        <v>17</v>
      </c>
      <c r="E20" s="174">
        <v>0</v>
      </c>
      <c r="F20" s="106">
        <v>0</v>
      </c>
      <c r="G20" s="103">
        <v>2548969.7999999998</v>
      </c>
      <c r="H20" s="104">
        <v>17</v>
      </c>
    </row>
    <row r="21" spans="1:8" ht="12" outlineLevel="2" x14ac:dyDescent="0.2">
      <c r="A21" s="127"/>
      <c r="B21" s="102" t="s">
        <v>4</v>
      </c>
      <c r="C21" s="103">
        <v>2548969.7999999998</v>
      </c>
      <c r="D21" s="104">
        <v>17</v>
      </c>
      <c r="E21" s="174">
        <v>0</v>
      </c>
      <c r="F21" s="106">
        <v>0</v>
      </c>
      <c r="G21" s="103">
        <v>2548969.7999999998</v>
      </c>
      <c r="H21" s="104">
        <v>17</v>
      </c>
    </row>
    <row r="22" spans="1:8" ht="12" outlineLevel="2" x14ac:dyDescent="0.2">
      <c r="A22" s="127"/>
      <c r="B22" s="102" t="s">
        <v>5</v>
      </c>
      <c r="C22" s="103">
        <v>2399030.4</v>
      </c>
      <c r="D22" s="104">
        <v>16</v>
      </c>
      <c r="E22" s="174">
        <v>0</v>
      </c>
      <c r="F22" s="106">
        <v>0</v>
      </c>
      <c r="G22" s="103">
        <v>2399030.4</v>
      </c>
      <c r="H22" s="104">
        <v>16</v>
      </c>
    </row>
    <row r="23" spans="1:8" ht="12" outlineLevel="2" x14ac:dyDescent="0.2">
      <c r="A23" s="127"/>
      <c r="B23" s="102" t="s">
        <v>6</v>
      </c>
      <c r="C23" s="103">
        <v>2548969.7999999998</v>
      </c>
      <c r="D23" s="104">
        <v>17</v>
      </c>
      <c r="E23" s="174">
        <v>0</v>
      </c>
      <c r="F23" s="106">
        <v>0</v>
      </c>
      <c r="G23" s="103">
        <v>2548969.7999999998</v>
      </c>
      <c r="H23" s="104">
        <v>17</v>
      </c>
    </row>
    <row r="24" spans="1:8" ht="12" outlineLevel="2" x14ac:dyDescent="0.2">
      <c r="A24" s="127"/>
      <c r="B24" s="102" t="s">
        <v>7</v>
      </c>
      <c r="C24" s="103">
        <v>3298666.8</v>
      </c>
      <c r="D24" s="104">
        <v>22</v>
      </c>
      <c r="E24" s="174">
        <v>0</v>
      </c>
      <c r="F24" s="106">
        <v>0</v>
      </c>
      <c r="G24" s="103">
        <v>3298666.8</v>
      </c>
      <c r="H24" s="104">
        <v>22</v>
      </c>
    </row>
    <row r="25" spans="1:8" ht="12" outlineLevel="2" x14ac:dyDescent="0.2">
      <c r="A25" s="127"/>
      <c r="B25" s="102" t="s">
        <v>8</v>
      </c>
      <c r="C25" s="103">
        <v>2548969.7999999998</v>
      </c>
      <c r="D25" s="104">
        <v>17</v>
      </c>
      <c r="E25" s="174">
        <v>449818.2</v>
      </c>
      <c r="F25" s="106">
        <v>3</v>
      </c>
      <c r="G25" s="103">
        <v>2998788</v>
      </c>
      <c r="H25" s="104">
        <v>20</v>
      </c>
    </row>
    <row r="26" spans="1:8" ht="12" outlineLevel="2" x14ac:dyDescent="0.2">
      <c r="A26" s="127"/>
      <c r="B26" s="102" t="s">
        <v>9</v>
      </c>
      <c r="C26" s="103">
        <v>2399030.4</v>
      </c>
      <c r="D26" s="104">
        <v>16</v>
      </c>
      <c r="E26" s="174">
        <v>149939.4</v>
      </c>
      <c r="F26" s="107">
        <v>1</v>
      </c>
      <c r="G26" s="103">
        <v>2548969.7999999998</v>
      </c>
      <c r="H26" s="104">
        <v>17</v>
      </c>
    </row>
    <row r="27" spans="1:8" ht="12" outlineLevel="2" x14ac:dyDescent="0.2">
      <c r="A27" s="127"/>
      <c r="B27" s="102" t="s">
        <v>10</v>
      </c>
      <c r="C27" s="103">
        <v>2548969.7999999998</v>
      </c>
      <c r="D27" s="104">
        <v>17</v>
      </c>
      <c r="E27" s="174">
        <v>0</v>
      </c>
      <c r="F27" s="107">
        <v>0</v>
      </c>
      <c r="G27" s="103">
        <v>2548969.7999999998</v>
      </c>
      <c r="H27" s="104">
        <v>17</v>
      </c>
    </row>
    <row r="28" spans="1:8" ht="12" outlineLevel="2" x14ac:dyDescent="0.2">
      <c r="A28" s="127"/>
      <c r="B28" s="102" t="s">
        <v>11</v>
      </c>
      <c r="C28" s="103">
        <v>2399030.4</v>
      </c>
      <c r="D28" s="104">
        <v>16</v>
      </c>
      <c r="E28" s="174">
        <v>0</v>
      </c>
      <c r="F28" s="107">
        <v>0</v>
      </c>
      <c r="G28" s="103">
        <v>2399030.4</v>
      </c>
      <c r="H28" s="104">
        <v>16</v>
      </c>
    </row>
    <row r="29" spans="1:8" outlineLevel="1" x14ac:dyDescent="0.2">
      <c r="A29" s="169"/>
      <c r="B29" s="170" t="s">
        <v>39</v>
      </c>
      <c r="C29" s="171">
        <v>5002608.1500000004</v>
      </c>
      <c r="D29" s="172">
        <v>15</v>
      </c>
      <c r="E29" s="171">
        <v>1667536.05</v>
      </c>
      <c r="F29" s="173">
        <v>5</v>
      </c>
      <c r="G29" s="171">
        <v>6670144.2000000002</v>
      </c>
      <c r="H29" s="172">
        <v>20</v>
      </c>
    </row>
    <row r="30" spans="1:8" outlineLevel="2" x14ac:dyDescent="0.2">
      <c r="A30" s="127"/>
      <c r="B30" s="102" t="s">
        <v>16</v>
      </c>
      <c r="C30" s="103">
        <v>333507.21000000002</v>
      </c>
      <c r="D30" s="104">
        <v>1</v>
      </c>
      <c r="E30" s="103">
        <v>0</v>
      </c>
      <c r="F30" s="126">
        <v>0</v>
      </c>
      <c r="G30" s="103">
        <v>333507.21000000002</v>
      </c>
      <c r="H30" s="104">
        <v>1</v>
      </c>
    </row>
    <row r="31" spans="1:8" outlineLevel="2" x14ac:dyDescent="0.2">
      <c r="A31" s="127"/>
      <c r="B31" s="102" t="s">
        <v>4</v>
      </c>
      <c r="C31" s="103">
        <v>333507.21000000002</v>
      </c>
      <c r="D31" s="104">
        <v>1</v>
      </c>
      <c r="E31" s="103">
        <v>0</v>
      </c>
      <c r="F31" s="126">
        <v>0</v>
      </c>
      <c r="G31" s="103">
        <v>333507.21000000002</v>
      </c>
      <c r="H31" s="104">
        <v>1</v>
      </c>
    </row>
    <row r="32" spans="1:8" ht="12" outlineLevel="2" x14ac:dyDescent="0.2">
      <c r="A32" s="127"/>
      <c r="B32" s="102" t="s">
        <v>5</v>
      </c>
      <c r="C32" s="103">
        <v>1000521.63</v>
      </c>
      <c r="D32" s="104">
        <v>3</v>
      </c>
      <c r="E32" s="174">
        <v>0</v>
      </c>
      <c r="F32" s="106">
        <v>0</v>
      </c>
      <c r="G32" s="103">
        <v>1000521.63</v>
      </c>
      <c r="H32" s="104">
        <v>3</v>
      </c>
    </row>
    <row r="33" spans="1:8" outlineLevel="2" x14ac:dyDescent="0.2">
      <c r="A33" s="127"/>
      <c r="B33" s="102" t="s">
        <v>6</v>
      </c>
      <c r="C33" s="103">
        <v>1000521.63</v>
      </c>
      <c r="D33" s="104">
        <v>3</v>
      </c>
      <c r="E33" s="103">
        <v>0</v>
      </c>
      <c r="F33" s="126">
        <v>0</v>
      </c>
      <c r="G33" s="103">
        <v>1000521.63</v>
      </c>
      <c r="H33" s="104">
        <v>3</v>
      </c>
    </row>
    <row r="34" spans="1:8" ht="12" outlineLevel="2" x14ac:dyDescent="0.2">
      <c r="A34" s="127"/>
      <c r="B34" s="102" t="s">
        <v>7</v>
      </c>
      <c r="C34" s="103">
        <v>333507.21000000002</v>
      </c>
      <c r="D34" s="104">
        <v>1</v>
      </c>
      <c r="E34" s="174">
        <v>0</v>
      </c>
      <c r="F34" s="106">
        <v>0</v>
      </c>
      <c r="G34" s="103">
        <v>333507.21000000002</v>
      </c>
      <c r="H34" s="104">
        <v>1</v>
      </c>
    </row>
    <row r="35" spans="1:8" outlineLevel="2" x14ac:dyDescent="0.2">
      <c r="A35" s="127"/>
      <c r="B35" s="102" t="s">
        <v>8</v>
      </c>
      <c r="C35" s="103">
        <v>667014.42000000004</v>
      </c>
      <c r="D35" s="104">
        <v>2</v>
      </c>
      <c r="E35" s="103">
        <v>0</v>
      </c>
      <c r="F35" s="126">
        <v>0</v>
      </c>
      <c r="G35" s="103">
        <v>667014.42000000004</v>
      </c>
      <c r="H35" s="104">
        <v>2</v>
      </c>
    </row>
    <row r="36" spans="1:8" outlineLevel="2" x14ac:dyDescent="0.2">
      <c r="A36" s="127"/>
      <c r="B36" s="102" t="s">
        <v>9</v>
      </c>
      <c r="C36" s="103">
        <v>333507.21000000002</v>
      </c>
      <c r="D36" s="104">
        <v>1</v>
      </c>
      <c r="E36" s="103">
        <v>667014.42000000004</v>
      </c>
      <c r="F36" s="126">
        <v>2</v>
      </c>
      <c r="G36" s="103">
        <v>1000521.63</v>
      </c>
      <c r="H36" s="104">
        <v>3</v>
      </c>
    </row>
    <row r="37" spans="1:8" ht="12" outlineLevel="2" x14ac:dyDescent="0.2">
      <c r="A37" s="127"/>
      <c r="B37" s="102" t="s">
        <v>10</v>
      </c>
      <c r="C37" s="103">
        <v>667014.42000000004</v>
      </c>
      <c r="D37" s="104">
        <v>2</v>
      </c>
      <c r="E37" s="174">
        <v>667014.42000000004</v>
      </c>
      <c r="F37" s="106">
        <v>2</v>
      </c>
      <c r="G37" s="103">
        <v>1334028.8400000001</v>
      </c>
      <c r="H37" s="104">
        <v>4</v>
      </c>
    </row>
    <row r="38" spans="1:8" outlineLevel="2" x14ac:dyDescent="0.2">
      <c r="A38" s="127"/>
      <c r="B38" s="102" t="s">
        <v>11</v>
      </c>
      <c r="C38" s="103">
        <v>333507.21000000002</v>
      </c>
      <c r="D38" s="104">
        <v>1</v>
      </c>
      <c r="E38" s="103">
        <v>333507.21000000002</v>
      </c>
      <c r="F38" s="126">
        <v>1</v>
      </c>
      <c r="G38" s="103">
        <v>667014.42000000004</v>
      </c>
      <c r="H38" s="104">
        <v>2</v>
      </c>
    </row>
    <row r="39" spans="1:8" outlineLevel="1" x14ac:dyDescent="0.2">
      <c r="A39" s="169"/>
      <c r="B39" s="170" t="s">
        <v>40</v>
      </c>
      <c r="C39" s="171">
        <v>2174856.75</v>
      </c>
      <c r="D39" s="172">
        <v>17</v>
      </c>
      <c r="E39" s="171">
        <v>-383798.25</v>
      </c>
      <c r="F39" s="171">
        <v>-3</v>
      </c>
      <c r="G39" s="171">
        <v>1791058.5</v>
      </c>
      <c r="H39" s="172">
        <v>14</v>
      </c>
    </row>
    <row r="40" spans="1:8" outlineLevel="2" x14ac:dyDescent="0.2">
      <c r="A40" s="127"/>
      <c r="B40" s="102" t="s">
        <v>15</v>
      </c>
      <c r="C40" s="103">
        <v>127932.75</v>
      </c>
      <c r="D40" s="104">
        <v>1</v>
      </c>
      <c r="E40" s="103">
        <v>0</v>
      </c>
      <c r="F40" s="126">
        <v>0</v>
      </c>
      <c r="G40" s="103">
        <v>127932.75</v>
      </c>
      <c r="H40" s="104">
        <v>1</v>
      </c>
    </row>
    <row r="41" spans="1:8" outlineLevel="2" x14ac:dyDescent="0.2">
      <c r="A41" s="127"/>
      <c r="B41" s="102" t="s">
        <v>16</v>
      </c>
      <c r="C41" s="103">
        <v>127932.75</v>
      </c>
      <c r="D41" s="104">
        <v>1</v>
      </c>
      <c r="E41" s="103">
        <v>0</v>
      </c>
      <c r="F41" s="126">
        <v>0</v>
      </c>
      <c r="G41" s="103">
        <v>127932.75</v>
      </c>
      <c r="H41" s="104">
        <v>1</v>
      </c>
    </row>
    <row r="42" spans="1:8" outlineLevel="2" x14ac:dyDescent="0.2">
      <c r="A42" s="127"/>
      <c r="B42" s="102" t="s">
        <v>3</v>
      </c>
      <c r="C42" s="103">
        <v>127932.75</v>
      </c>
      <c r="D42" s="104">
        <v>1</v>
      </c>
      <c r="E42" s="103">
        <v>0</v>
      </c>
      <c r="F42" s="126">
        <v>0</v>
      </c>
      <c r="G42" s="103">
        <v>127932.75</v>
      </c>
      <c r="H42" s="104">
        <v>1</v>
      </c>
    </row>
    <row r="43" spans="1:8" outlineLevel="2" x14ac:dyDescent="0.2">
      <c r="A43" s="127"/>
      <c r="B43" s="102" t="s">
        <v>4</v>
      </c>
      <c r="C43" s="103">
        <v>127932.75</v>
      </c>
      <c r="D43" s="104">
        <v>1</v>
      </c>
      <c r="E43" s="103">
        <v>0</v>
      </c>
      <c r="F43" s="126">
        <v>0</v>
      </c>
      <c r="G43" s="103">
        <v>127932.75</v>
      </c>
      <c r="H43" s="104">
        <v>1</v>
      </c>
    </row>
    <row r="44" spans="1:8" outlineLevel="2" x14ac:dyDescent="0.2">
      <c r="A44" s="127"/>
      <c r="B44" s="102" t="s">
        <v>5</v>
      </c>
      <c r="C44" s="103">
        <v>127932.75</v>
      </c>
      <c r="D44" s="104">
        <v>1</v>
      </c>
      <c r="E44" s="103">
        <v>0</v>
      </c>
      <c r="F44" s="126">
        <v>0</v>
      </c>
      <c r="G44" s="103">
        <v>127932.75</v>
      </c>
      <c r="H44" s="104">
        <v>1</v>
      </c>
    </row>
    <row r="45" spans="1:8" ht="12" outlineLevel="2" x14ac:dyDescent="0.2">
      <c r="A45" s="127"/>
      <c r="B45" s="102" t="s">
        <v>6</v>
      </c>
      <c r="C45" s="103">
        <v>255865.5</v>
      </c>
      <c r="D45" s="104">
        <v>2</v>
      </c>
      <c r="E45" s="174">
        <v>0</v>
      </c>
      <c r="F45" s="106">
        <v>0</v>
      </c>
      <c r="G45" s="103">
        <v>255865.5</v>
      </c>
      <c r="H45" s="104">
        <v>2</v>
      </c>
    </row>
    <row r="46" spans="1:8" ht="12" outlineLevel="2" x14ac:dyDescent="0.2">
      <c r="A46" s="127"/>
      <c r="B46" s="102" t="s">
        <v>7</v>
      </c>
      <c r="C46" s="103">
        <v>511731</v>
      </c>
      <c r="D46" s="104">
        <v>4</v>
      </c>
      <c r="E46" s="174">
        <v>0</v>
      </c>
      <c r="F46" s="106">
        <v>0</v>
      </c>
      <c r="G46" s="103">
        <v>511731</v>
      </c>
      <c r="H46" s="104">
        <v>4</v>
      </c>
    </row>
    <row r="47" spans="1:8" ht="12" outlineLevel="2" x14ac:dyDescent="0.2">
      <c r="A47" s="127"/>
      <c r="B47" s="102" t="s">
        <v>8</v>
      </c>
      <c r="C47" s="103">
        <v>255865.5</v>
      </c>
      <c r="D47" s="104">
        <v>2</v>
      </c>
      <c r="E47" s="174">
        <v>127932.75</v>
      </c>
      <c r="F47" s="106">
        <v>1</v>
      </c>
      <c r="G47" s="103">
        <v>383798.25</v>
      </c>
      <c r="H47" s="104">
        <v>3</v>
      </c>
    </row>
    <row r="48" spans="1:8" outlineLevel="2" x14ac:dyDescent="0.2">
      <c r="A48" s="127"/>
      <c r="B48" s="102" t="s">
        <v>9</v>
      </c>
      <c r="C48" s="103">
        <v>127932.75</v>
      </c>
      <c r="D48" s="104">
        <v>1</v>
      </c>
      <c r="E48" s="103">
        <v>-127932.75</v>
      </c>
      <c r="F48" s="126">
        <v>-1</v>
      </c>
      <c r="G48" s="103">
        <v>0</v>
      </c>
      <c r="H48" s="104">
        <v>0</v>
      </c>
    </row>
    <row r="49" spans="1:8" ht="12" outlineLevel="2" x14ac:dyDescent="0.2">
      <c r="A49" s="127"/>
      <c r="B49" s="102" t="s">
        <v>10</v>
      </c>
      <c r="C49" s="103">
        <v>255865.5</v>
      </c>
      <c r="D49" s="104">
        <v>2</v>
      </c>
      <c r="E49" s="174">
        <v>-255865.5</v>
      </c>
      <c r="F49" s="106">
        <v>-2</v>
      </c>
      <c r="G49" s="103">
        <v>0</v>
      </c>
      <c r="H49" s="104">
        <v>0</v>
      </c>
    </row>
    <row r="50" spans="1:8" outlineLevel="2" x14ac:dyDescent="0.2">
      <c r="A50" s="127"/>
      <c r="B50" s="102" t="s">
        <v>11</v>
      </c>
      <c r="C50" s="103">
        <v>127932.75</v>
      </c>
      <c r="D50" s="104">
        <v>1</v>
      </c>
      <c r="E50" s="103">
        <v>-127932.75</v>
      </c>
      <c r="F50" s="126">
        <v>-1</v>
      </c>
      <c r="G50" s="103">
        <v>0</v>
      </c>
      <c r="H50" s="104">
        <v>0</v>
      </c>
    </row>
    <row r="51" spans="1:8" outlineLevel="1" x14ac:dyDescent="0.2">
      <c r="A51" s="169"/>
      <c r="B51" s="170" t="s">
        <v>41</v>
      </c>
      <c r="C51" s="171">
        <v>680711.94</v>
      </c>
      <c r="D51" s="172">
        <v>9</v>
      </c>
      <c r="E51" s="171">
        <v>378173.3</v>
      </c>
      <c r="F51" s="171">
        <v>5</v>
      </c>
      <c r="G51" s="171">
        <v>1058885.24</v>
      </c>
      <c r="H51" s="172">
        <v>14</v>
      </c>
    </row>
    <row r="52" spans="1:8" outlineLevel="2" x14ac:dyDescent="0.2">
      <c r="A52" s="127"/>
      <c r="B52" s="102" t="s">
        <v>16</v>
      </c>
      <c r="C52" s="103">
        <v>75634.66</v>
      </c>
      <c r="D52" s="104">
        <v>1</v>
      </c>
      <c r="E52" s="103">
        <v>0</v>
      </c>
      <c r="F52" s="126">
        <v>0</v>
      </c>
      <c r="G52" s="103">
        <v>75634.66</v>
      </c>
      <c r="H52" s="104">
        <v>1</v>
      </c>
    </row>
    <row r="53" spans="1:8" ht="12" outlineLevel="2" x14ac:dyDescent="0.2">
      <c r="A53" s="127"/>
      <c r="B53" s="102" t="s">
        <v>3</v>
      </c>
      <c r="C53" s="103">
        <v>151269.32</v>
      </c>
      <c r="D53" s="104">
        <v>2</v>
      </c>
      <c r="E53" s="174">
        <v>0</v>
      </c>
      <c r="F53" s="106">
        <v>0</v>
      </c>
      <c r="G53" s="103">
        <v>151269.32</v>
      </c>
      <c r="H53" s="104">
        <v>2</v>
      </c>
    </row>
    <row r="54" spans="1:8" ht="12" outlineLevel="2" x14ac:dyDescent="0.2">
      <c r="A54" s="127"/>
      <c r="B54" s="102" t="s">
        <v>4</v>
      </c>
      <c r="C54" s="103">
        <v>226903.98</v>
      </c>
      <c r="D54" s="104">
        <v>3</v>
      </c>
      <c r="E54" s="174">
        <v>0</v>
      </c>
      <c r="F54" s="106">
        <v>0</v>
      </c>
      <c r="G54" s="103">
        <v>226903.98</v>
      </c>
      <c r="H54" s="104">
        <v>3</v>
      </c>
    </row>
    <row r="55" spans="1:8" outlineLevel="2" x14ac:dyDescent="0.2">
      <c r="A55" s="127"/>
      <c r="B55" s="102" t="s">
        <v>5</v>
      </c>
      <c r="C55" s="103">
        <v>75634.66</v>
      </c>
      <c r="D55" s="104">
        <v>1</v>
      </c>
      <c r="E55" s="103">
        <v>0</v>
      </c>
      <c r="F55" s="126">
        <v>0</v>
      </c>
      <c r="G55" s="103">
        <v>75634.66</v>
      </c>
      <c r="H55" s="104">
        <v>1</v>
      </c>
    </row>
    <row r="56" spans="1:8" outlineLevel="2" x14ac:dyDescent="0.2">
      <c r="A56" s="127"/>
      <c r="B56" s="102" t="s">
        <v>6</v>
      </c>
      <c r="C56" s="145"/>
      <c r="D56" s="145"/>
      <c r="E56" s="103">
        <v>0</v>
      </c>
      <c r="F56" s="126">
        <v>0</v>
      </c>
      <c r="G56" s="103">
        <v>0</v>
      </c>
      <c r="H56" s="104">
        <v>0</v>
      </c>
    </row>
    <row r="57" spans="1:8" outlineLevel="2" x14ac:dyDescent="0.2">
      <c r="A57" s="127"/>
      <c r="B57" s="102" t="s">
        <v>7</v>
      </c>
      <c r="C57" s="145"/>
      <c r="D57" s="145"/>
      <c r="E57" s="103">
        <v>0</v>
      </c>
      <c r="F57" s="126">
        <v>0</v>
      </c>
      <c r="G57" s="103">
        <v>0</v>
      </c>
      <c r="H57" s="104">
        <v>0</v>
      </c>
    </row>
    <row r="58" spans="1:8" outlineLevel="2" x14ac:dyDescent="0.2">
      <c r="A58" s="127"/>
      <c r="B58" s="102" t="s">
        <v>9</v>
      </c>
      <c r="C58" s="103">
        <v>75634.66</v>
      </c>
      <c r="D58" s="104">
        <v>1</v>
      </c>
      <c r="E58" s="103">
        <v>226903.98</v>
      </c>
      <c r="F58" s="126">
        <v>3</v>
      </c>
      <c r="G58" s="103">
        <v>302538.64</v>
      </c>
      <c r="H58" s="104">
        <v>4</v>
      </c>
    </row>
    <row r="59" spans="1:8" outlineLevel="2" x14ac:dyDescent="0.2">
      <c r="A59" s="127"/>
      <c r="B59" s="102" t="s">
        <v>10</v>
      </c>
      <c r="C59" s="103">
        <v>75634.66</v>
      </c>
      <c r="D59" s="104">
        <v>1</v>
      </c>
      <c r="E59" s="103">
        <v>151269.32</v>
      </c>
      <c r="F59" s="126">
        <v>2</v>
      </c>
      <c r="G59" s="103">
        <v>226903.98</v>
      </c>
      <c r="H59" s="104">
        <v>3</v>
      </c>
    </row>
    <row r="60" spans="1:8" outlineLevel="1" x14ac:dyDescent="0.2">
      <c r="A60" s="169"/>
      <c r="B60" s="170" t="s">
        <v>42</v>
      </c>
      <c r="C60" s="171">
        <v>588952</v>
      </c>
      <c r="D60" s="172">
        <v>4</v>
      </c>
      <c r="E60" s="171">
        <v>736190</v>
      </c>
      <c r="F60" s="173">
        <v>5</v>
      </c>
      <c r="G60" s="171">
        <v>1325142</v>
      </c>
      <c r="H60" s="172">
        <v>9</v>
      </c>
    </row>
    <row r="61" spans="1:8" outlineLevel="2" x14ac:dyDescent="0.2">
      <c r="A61" s="127"/>
      <c r="B61" s="102" t="s">
        <v>16</v>
      </c>
      <c r="C61" s="103">
        <v>147238</v>
      </c>
      <c r="D61" s="104">
        <v>1</v>
      </c>
      <c r="E61" s="103">
        <v>0</v>
      </c>
      <c r="F61" s="126">
        <v>0</v>
      </c>
      <c r="G61" s="103">
        <v>147238</v>
      </c>
      <c r="H61" s="104">
        <v>1</v>
      </c>
    </row>
    <row r="62" spans="1:8" ht="12" outlineLevel="2" x14ac:dyDescent="0.2">
      <c r="A62" s="127"/>
      <c r="B62" s="102" t="s">
        <v>3</v>
      </c>
      <c r="C62" s="103">
        <v>441714</v>
      </c>
      <c r="D62" s="104">
        <v>3</v>
      </c>
      <c r="E62" s="174">
        <v>0</v>
      </c>
      <c r="F62" s="106">
        <v>0</v>
      </c>
      <c r="G62" s="103">
        <v>441714</v>
      </c>
      <c r="H62" s="104">
        <v>3</v>
      </c>
    </row>
    <row r="63" spans="1:8" outlineLevel="2" x14ac:dyDescent="0.2">
      <c r="A63" s="127"/>
      <c r="B63" s="102" t="s">
        <v>7</v>
      </c>
      <c r="C63" s="145"/>
      <c r="D63" s="145"/>
      <c r="E63" s="103">
        <v>0</v>
      </c>
      <c r="F63" s="126">
        <v>0</v>
      </c>
      <c r="G63" s="103">
        <v>0</v>
      </c>
      <c r="H63" s="104">
        <v>0</v>
      </c>
    </row>
    <row r="64" spans="1:8" outlineLevel="3" x14ac:dyDescent="0.2">
      <c r="A64" s="146"/>
      <c r="B64" s="102" t="s">
        <v>9</v>
      </c>
      <c r="C64" s="145"/>
      <c r="D64" s="145"/>
      <c r="E64" s="103">
        <v>294476</v>
      </c>
      <c r="F64" s="126">
        <v>2</v>
      </c>
      <c r="G64" s="103">
        <v>294476</v>
      </c>
      <c r="H64" s="104">
        <v>2</v>
      </c>
    </row>
    <row r="65" spans="1:8" outlineLevel="3" x14ac:dyDescent="0.2">
      <c r="A65" s="146"/>
      <c r="B65" s="102" t="s">
        <v>10</v>
      </c>
      <c r="C65" s="145"/>
      <c r="D65" s="145"/>
      <c r="E65" s="103">
        <v>294476</v>
      </c>
      <c r="F65" s="126">
        <v>2</v>
      </c>
      <c r="G65" s="103">
        <v>294476</v>
      </c>
      <c r="H65" s="104">
        <v>2</v>
      </c>
    </row>
    <row r="66" spans="1:8" outlineLevel="3" x14ac:dyDescent="0.2">
      <c r="A66" s="146"/>
      <c r="B66" s="102" t="s">
        <v>11</v>
      </c>
      <c r="C66" s="145"/>
      <c r="D66" s="145"/>
      <c r="E66" s="103">
        <v>147238</v>
      </c>
      <c r="F66" s="126">
        <v>1</v>
      </c>
      <c r="G66" s="103">
        <v>147238</v>
      </c>
      <c r="H66" s="104">
        <v>1</v>
      </c>
    </row>
    <row r="67" spans="1:8" outlineLevel="1" x14ac:dyDescent="0.2">
      <c r="A67" s="169"/>
      <c r="B67" s="170" t="s">
        <v>43</v>
      </c>
      <c r="C67" s="171">
        <v>22643652.010000002</v>
      </c>
      <c r="D67" s="172">
        <v>329</v>
      </c>
      <c r="E67" s="171">
        <v>6882569</v>
      </c>
      <c r="F67" s="171">
        <v>100</v>
      </c>
      <c r="G67" s="171">
        <v>29526221.010000002</v>
      </c>
      <c r="H67" s="172">
        <v>429</v>
      </c>
    </row>
    <row r="68" spans="1:8" ht="12" outlineLevel="2" x14ac:dyDescent="0.2">
      <c r="A68" s="127"/>
      <c r="B68" s="102" t="s">
        <v>14</v>
      </c>
      <c r="C68" s="103">
        <v>1445339.49</v>
      </c>
      <c r="D68" s="104">
        <v>21</v>
      </c>
      <c r="E68" s="174">
        <v>0</v>
      </c>
      <c r="F68" s="107">
        <v>0</v>
      </c>
      <c r="G68" s="103">
        <v>1445339.49</v>
      </c>
      <c r="H68" s="104">
        <v>21</v>
      </c>
    </row>
    <row r="69" spans="1:8" ht="12" outlineLevel="2" x14ac:dyDescent="0.2">
      <c r="A69" s="127"/>
      <c r="B69" s="102" t="s">
        <v>15</v>
      </c>
      <c r="C69" s="103">
        <v>1445339.49</v>
      </c>
      <c r="D69" s="104">
        <v>21</v>
      </c>
      <c r="E69" s="174">
        <v>0</v>
      </c>
      <c r="F69" s="107">
        <v>0</v>
      </c>
      <c r="G69" s="103">
        <v>1445339.49</v>
      </c>
      <c r="H69" s="104">
        <v>21</v>
      </c>
    </row>
    <row r="70" spans="1:8" ht="12" outlineLevel="2" x14ac:dyDescent="0.2">
      <c r="A70" s="127"/>
      <c r="B70" s="102" t="s">
        <v>16</v>
      </c>
      <c r="C70" s="103">
        <v>1445339.49</v>
      </c>
      <c r="D70" s="104">
        <v>21</v>
      </c>
      <c r="E70" s="174">
        <v>0</v>
      </c>
      <c r="F70" s="107">
        <v>0</v>
      </c>
      <c r="G70" s="103">
        <v>1445339.49</v>
      </c>
      <c r="H70" s="104">
        <v>21</v>
      </c>
    </row>
    <row r="71" spans="1:8" ht="12" outlineLevel="2" x14ac:dyDescent="0.2">
      <c r="A71" s="127"/>
      <c r="B71" s="102" t="s">
        <v>3</v>
      </c>
      <c r="C71" s="103">
        <v>1445339.49</v>
      </c>
      <c r="D71" s="104">
        <v>21</v>
      </c>
      <c r="E71" s="174">
        <v>0</v>
      </c>
      <c r="F71" s="107">
        <v>0</v>
      </c>
      <c r="G71" s="103">
        <v>1445339.49</v>
      </c>
      <c r="H71" s="104">
        <v>21</v>
      </c>
    </row>
    <row r="72" spans="1:8" ht="12" outlineLevel="2" x14ac:dyDescent="0.2">
      <c r="A72" s="127"/>
      <c r="B72" s="102" t="s">
        <v>4</v>
      </c>
      <c r="C72" s="103">
        <v>1445339.49</v>
      </c>
      <c r="D72" s="104">
        <v>21</v>
      </c>
      <c r="E72" s="174">
        <v>0</v>
      </c>
      <c r="F72" s="107">
        <v>0</v>
      </c>
      <c r="G72" s="103">
        <v>1445339.49</v>
      </c>
      <c r="H72" s="104">
        <v>21</v>
      </c>
    </row>
    <row r="73" spans="1:8" ht="12" outlineLevel="2" x14ac:dyDescent="0.2">
      <c r="A73" s="127"/>
      <c r="B73" s="102" t="s">
        <v>5</v>
      </c>
      <c r="C73" s="103">
        <v>1445339.49</v>
      </c>
      <c r="D73" s="104">
        <v>21</v>
      </c>
      <c r="E73" s="174">
        <v>0</v>
      </c>
      <c r="F73" s="107">
        <v>0</v>
      </c>
      <c r="G73" s="103">
        <v>1445339.49</v>
      </c>
      <c r="H73" s="104">
        <v>21</v>
      </c>
    </row>
    <row r="74" spans="1:8" ht="12" outlineLevel="2" x14ac:dyDescent="0.2">
      <c r="A74" s="127"/>
      <c r="B74" s="102" t="s">
        <v>6</v>
      </c>
      <c r="C74" s="103">
        <v>1445339.49</v>
      </c>
      <c r="D74" s="104">
        <v>21</v>
      </c>
      <c r="E74" s="174">
        <v>0</v>
      </c>
      <c r="F74" s="107">
        <v>0</v>
      </c>
      <c r="G74" s="103">
        <v>1445339.49</v>
      </c>
      <c r="H74" s="104">
        <v>21</v>
      </c>
    </row>
    <row r="75" spans="1:8" ht="12" outlineLevel="2" x14ac:dyDescent="0.2">
      <c r="A75" s="127"/>
      <c r="B75" s="102" t="s">
        <v>7</v>
      </c>
      <c r="C75" s="103">
        <v>6813743.3099999996</v>
      </c>
      <c r="D75" s="104">
        <v>99</v>
      </c>
      <c r="E75" s="174">
        <v>0</v>
      </c>
      <c r="F75" s="107">
        <v>0</v>
      </c>
      <c r="G75" s="103">
        <v>6813743.3099999996</v>
      </c>
      <c r="H75" s="104">
        <v>99</v>
      </c>
    </row>
    <row r="76" spans="1:8" ht="12" outlineLevel="2" x14ac:dyDescent="0.2">
      <c r="A76" s="127"/>
      <c r="B76" s="102" t="s">
        <v>8</v>
      </c>
      <c r="C76" s="103">
        <v>1445339.49</v>
      </c>
      <c r="D76" s="104">
        <v>21</v>
      </c>
      <c r="E76" s="174">
        <v>-1445339.49</v>
      </c>
      <c r="F76" s="107">
        <v>-21</v>
      </c>
      <c r="G76" s="103">
        <v>0</v>
      </c>
      <c r="H76" s="104">
        <v>0</v>
      </c>
    </row>
    <row r="77" spans="1:8" ht="12" outlineLevel="2" x14ac:dyDescent="0.2">
      <c r="A77" s="127"/>
      <c r="B77" s="102" t="s">
        <v>9</v>
      </c>
      <c r="C77" s="103">
        <v>1445339.49</v>
      </c>
      <c r="D77" s="104">
        <v>21</v>
      </c>
      <c r="E77" s="174">
        <v>2821853.29</v>
      </c>
      <c r="F77" s="107">
        <v>41</v>
      </c>
      <c r="G77" s="103">
        <v>4267192.78</v>
      </c>
      <c r="H77" s="104">
        <v>62</v>
      </c>
    </row>
    <row r="78" spans="1:8" ht="12" outlineLevel="2" x14ac:dyDescent="0.2">
      <c r="A78" s="127"/>
      <c r="B78" s="102" t="s">
        <v>10</v>
      </c>
      <c r="C78" s="103">
        <v>1445339.49</v>
      </c>
      <c r="D78" s="104">
        <v>21</v>
      </c>
      <c r="E78" s="174">
        <v>2753027.6</v>
      </c>
      <c r="F78" s="107">
        <v>40</v>
      </c>
      <c r="G78" s="103">
        <v>4198367.09</v>
      </c>
      <c r="H78" s="104">
        <v>61</v>
      </c>
    </row>
    <row r="79" spans="1:8" ht="12" outlineLevel="2" x14ac:dyDescent="0.2">
      <c r="A79" s="127"/>
      <c r="B79" s="102" t="s">
        <v>11</v>
      </c>
      <c r="C79" s="103">
        <v>1376513.8</v>
      </c>
      <c r="D79" s="104">
        <v>20</v>
      </c>
      <c r="E79" s="174">
        <v>2753027.6</v>
      </c>
      <c r="F79" s="107">
        <v>40</v>
      </c>
      <c r="G79" s="103">
        <v>4129541.4</v>
      </c>
      <c r="H79" s="104">
        <v>60</v>
      </c>
    </row>
    <row r="80" spans="1:8" ht="21" outlineLevel="1" x14ac:dyDescent="0.2">
      <c r="A80" s="169"/>
      <c r="B80" s="170" t="s">
        <v>44</v>
      </c>
      <c r="C80" s="171">
        <v>39850565.68</v>
      </c>
      <c r="D80" s="172">
        <v>218</v>
      </c>
      <c r="E80" s="171">
        <v>-3656015.2</v>
      </c>
      <c r="F80" s="171">
        <v>-20</v>
      </c>
      <c r="G80" s="171">
        <v>36194550.479999997</v>
      </c>
      <c r="H80" s="172">
        <v>198</v>
      </c>
    </row>
    <row r="81" spans="1:8" ht="12" outlineLevel="2" x14ac:dyDescent="0.2">
      <c r="A81" s="127"/>
      <c r="B81" s="102" t="s">
        <v>14</v>
      </c>
      <c r="C81" s="103">
        <v>2924812.16</v>
      </c>
      <c r="D81" s="104">
        <v>16</v>
      </c>
      <c r="E81" s="174">
        <v>0</v>
      </c>
      <c r="F81" s="106">
        <v>0</v>
      </c>
      <c r="G81" s="103">
        <v>2924812.16</v>
      </c>
      <c r="H81" s="104">
        <v>16</v>
      </c>
    </row>
    <row r="82" spans="1:8" outlineLevel="2" x14ac:dyDescent="0.2">
      <c r="A82" s="127"/>
      <c r="B82" s="102" t="s">
        <v>15</v>
      </c>
      <c r="C82" s="103">
        <v>2559210.64</v>
      </c>
      <c r="D82" s="104">
        <v>14</v>
      </c>
      <c r="E82" s="103">
        <v>0</v>
      </c>
      <c r="F82" s="126">
        <v>0</v>
      </c>
      <c r="G82" s="103">
        <v>2559210.64</v>
      </c>
      <c r="H82" s="104">
        <v>14</v>
      </c>
    </row>
    <row r="83" spans="1:8" ht="12" outlineLevel="2" x14ac:dyDescent="0.2">
      <c r="A83" s="127"/>
      <c r="B83" s="102" t="s">
        <v>16</v>
      </c>
      <c r="C83" s="103">
        <v>1645206.84</v>
      </c>
      <c r="D83" s="104">
        <v>9</v>
      </c>
      <c r="E83" s="174">
        <v>0</v>
      </c>
      <c r="F83" s="106">
        <v>0</v>
      </c>
      <c r="G83" s="103">
        <v>1645206.84</v>
      </c>
      <c r="H83" s="104">
        <v>9</v>
      </c>
    </row>
    <row r="84" spans="1:8" ht="12" outlineLevel="2" x14ac:dyDescent="0.2">
      <c r="A84" s="127"/>
      <c r="B84" s="102" t="s">
        <v>3</v>
      </c>
      <c r="C84" s="103">
        <v>2742011.4</v>
      </c>
      <c r="D84" s="104">
        <v>15</v>
      </c>
      <c r="E84" s="174">
        <v>0</v>
      </c>
      <c r="F84" s="107">
        <v>0</v>
      </c>
      <c r="G84" s="103">
        <v>2742011.4</v>
      </c>
      <c r="H84" s="104">
        <v>15</v>
      </c>
    </row>
    <row r="85" spans="1:8" ht="12" outlineLevel="2" x14ac:dyDescent="0.2">
      <c r="A85" s="127"/>
      <c r="B85" s="102" t="s">
        <v>4</v>
      </c>
      <c r="C85" s="103">
        <v>3107612.92</v>
      </c>
      <c r="D85" s="104">
        <v>17</v>
      </c>
      <c r="E85" s="174">
        <v>0</v>
      </c>
      <c r="F85" s="106">
        <v>0</v>
      </c>
      <c r="G85" s="103">
        <v>3107612.92</v>
      </c>
      <c r="H85" s="104">
        <v>17</v>
      </c>
    </row>
    <row r="86" spans="1:8" ht="12" outlineLevel="2" x14ac:dyDescent="0.2">
      <c r="A86" s="127"/>
      <c r="B86" s="102" t="s">
        <v>5</v>
      </c>
      <c r="C86" s="103">
        <v>3473214.44</v>
      </c>
      <c r="D86" s="104">
        <v>19</v>
      </c>
      <c r="E86" s="174">
        <v>0</v>
      </c>
      <c r="F86" s="107">
        <v>0</v>
      </c>
      <c r="G86" s="103">
        <v>3473214.44</v>
      </c>
      <c r="H86" s="104">
        <v>19</v>
      </c>
    </row>
    <row r="87" spans="1:8" ht="12" outlineLevel="2" x14ac:dyDescent="0.2">
      <c r="A87" s="127"/>
      <c r="B87" s="102" t="s">
        <v>6</v>
      </c>
      <c r="C87" s="103">
        <v>2742011.4</v>
      </c>
      <c r="D87" s="104">
        <v>15</v>
      </c>
      <c r="E87" s="174">
        <v>0</v>
      </c>
      <c r="F87" s="107">
        <v>0</v>
      </c>
      <c r="G87" s="103">
        <v>2742011.4</v>
      </c>
      <c r="H87" s="104">
        <v>15</v>
      </c>
    </row>
    <row r="88" spans="1:8" ht="12" outlineLevel="2" x14ac:dyDescent="0.2">
      <c r="A88" s="127"/>
      <c r="B88" s="102" t="s">
        <v>7</v>
      </c>
      <c r="C88" s="103">
        <v>2193609.12</v>
      </c>
      <c r="D88" s="104">
        <v>12</v>
      </c>
      <c r="E88" s="174">
        <v>0</v>
      </c>
      <c r="F88" s="106">
        <v>0</v>
      </c>
      <c r="G88" s="103">
        <v>2193609.12</v>
      </c>
      <c r="H88" s="104">
        <v>12</v>
      </c>
    </row>
    <row r="89" spans="1:8" ht="12" outlineLevel="2" x14ac:dyDescent="0.2">
      <c r="A89" s="127"/>
      <c r="B89" s="102" t="s">
        <v>8</v>
      </c>
      <c r="C89" s="103">
        <v>4570019</v>
      </c>
      <c r="D89" s="104">
        <v>25</v>
      </c>
      <c r="E89" s="174">
        <v>-2742011.4</v>
      </c>
      <c r="F89" s="107">
        <v>-15</v>
      </c>
      <c r="G89" s="103">
        <v>1828007.6</v>
      </c>
      <c r="H89" s="104">
        <v>10</v>
      </c>
    </row>
    <row r="90" spans="1:8" ht="12" outlineLevel="2" x14ac:dyDescent="0.2">
      <c r="A90" s="127"/>
      <c r="B90" s="102" t="s">
        <v>9</v>
      </c>
      <c r="C90" s="103">
        <v>4570019</v>
      </c>
      <c r="D90" s="104">
        <v>25</v>
      </c>
      <c r="E90" s="174">
        <v>-365601.52</v>
      </c>
      <c r="F90" s="107">
        <v>-2</v>
      </c>
      <c r="G90" s="103">
        <v>4204417.4800000004</v>
      </c>
      <c r="H90" s="104">
        <v>23</v>
      </c>
    </row>
    <row r="91" spans="1:8" ht="12" outlineLevel="2" x14ac:dyDescent="0.2">
      <c r="A91" s="127"/>
      <c r="B91" s="102" t="s">
        <v>10</v>
      </c>
      <c r="C91" s="103">
        <v>4752819.76</v>
      </c>
      <c r="D91" s="104">
        <v>26</v>
      </c>
      <c r="E91" s="174">
        <v>-365601.52</v>
      </c>
      <c r="F91" s="107">
        <v>-2</v>
      </c>
      <c r="G91" s="103">
        <v>4387218.24</v>
      </c>
      <c r="H91" s="104">
        <v>24</v>
      </c>
    </row>
    <row r="92" spans="1:8" ht="12" outlineLevel="2" x14ac:dyDescent="0.2">
      <c r="A92" s="127"/>
      <c r="B92" s="102" t="s">
        <v>11</v>
      </c>
      <c r="C92" s="103">
        <v>4570019</v>
      </c>
      <c r="D92" s="104">
        <v>25</v>
      </c>
      <c r="E92" s="174">
        <v>-182800.76</v>
      </c>
      <c r="F92" s="107">
        <v>-1</v>
      </c>
      <c r="G92" s="103">
        <v>4387218.24</v>
      </c>
      <c r="H92" s="104">
        <v>24</v>
      </c>
    </row>
    <row r="93" spans="1:8" ht="21" outlineLevel="1" x14ac:dyDescent="0.2">
      <c r="A93" s="169"/>
      <c r="B93" s="170" t="s">
        <v>45</v>
      </c>
      <c r="C93" s="171">
        <v>30160331.629999999</v>
      </c>
      <c r="D93" s="172">
        <v>143</v>
      </c>
      <c r="E93" s="171">
        <v>-4218228.2</v>
      </c>
      <c r="F93" s="171">
        <v>-20</v>
      </c>
      <c r="G93" s="171">
        <v>25942103.43</v>
      </c>
      <c r="H93" s="172">
        <v>123</v>
      </c>
    </row>
    <row r="94" spans="1:8" ht="12" outlineLevel="2" x14ac:dyDescent="0.2">
      <c r="A94" s="127"/>
      <c r="B94" s="102" t="s">
        <v>14</v>
      </c>
      <c r="C94" s="103">
        <v>1265468.46</v>
      </c>
      <c r="D94" s="104">
        <v>6</v>
      </c>
      <c r="E94" s="174">
        <v>0</v>
      </c>
      <c r="F94" s="106">
        <v>0</v>
      </c>
      <c r="G94" s="103">
        <v>1265468.46</v>
      </c>
      <c r="H94" s="104">
        <v>6</v>
      </c>
    </row>
    <row r="95" spans="1:8" ht="12" outlineLevel="2" x14ac:dyDescent="0.2">
      <c r="A95" s="127"/>
      <c r="B95" s="102" t="s">
        <v>15</v>
      </c>
      <c r="C95" s="103">
        <v>1054557.05</v>
      </c>
      <c r="D95" s="104">
        <v>5</v>
      </c>
      <c r="E95" s="174">
        <v>0</v>
      </c>
      <c r="F95" s="106">
        <v>0</v>
      </c>
      <c r="G95" s="103">
        <v>1054557.05</v>
      </c>
      <c r="H95" s="104">
        <v>5</v>
      </c>
    </row>
    <row r="96" spans="1:8" ht="12" outlineLevel="2" x14ac:dyDescent="0.2">
      <c r="A96" s="127"/>
      <c r="B96" s="102" t="s">
        <v>16</v>
      </c>
      <c r="C96" s="103">
        <v>2109114.1</v>
      </c>
      <c r="D96" s="104">
        <v>10</v>
      </c>
      <c r="E96" s="174">
        <v>0</v>
      </c>
      <c r="F96" s="106">
        <v>0</v>
      </c>
      <c r="G96" s="103">
        <v>2109114.1</v>
      </c>
      <c r="H96" s="104">
        <v>10</v>
      </c>
    </row>
    <row r="97" spans="1:8" ht="12" outlineLevel="2" x14ac:dyDescent="0.2">
      <c r="A97" s="127"/>
      <c r="B97" s="102" t="s">
        <v>3</v>
      </c>
      <c r="C97" s="103">
        <v>1054557.05</v>
      </c>
      <c r="D97" s="104">
        <v>5</v>
      </c>
      <c r="E97" s="174">
        <v>0</v>
      </c>
      <c r="F97" s="106">
        <v>0</v>
      </c>
      <c r="G97" s="103">
        <v>1054557.05</v>
      </c>
      <c r="H97" s="104">
        <v>5</v>
      </c>
    </row>
    <row r="98" spans="1:8" ht="12" outlineLevel="2" x14ac:dyDescent="0.2">
      <c r="A98" s="127"/>
      <c r="B98" s="102" t="s">
        <v>4</v>
      </c>
      <c r="C98" s="103">
        <v>2109114.1</v>
      </c>
      <c r="D98" s="104">
        <v>10</v>
      </c>
      <c r="E98" s="174">
        <v>0</v>
      </c>
      <c r="F98" s="106">
        <v>0</v>
      </c>
      <c r="G98" s="103">
        <v>2109114.1</v>
      </c>
      <c r="H98" s="104">
        <v>10</v>
      </c>
    </row>
    <row r="99" spans="1:8" ht="12" outlineLevel="2" x14ac:dyDescent="0.2">
      <c r="A99" s="127"/>
      <c r="B99" s="102" t="s">
        <v>5</v>
      </c>
      <c r="C99" s="103">
        <v>1898202.69</v>
      </c>
      <c r="D99" s="104">
        <v>9</v>
      </c>
      <c r="E99" s="174">
        <v>0</v>
      </c>
      <c r="F99" s="106">
        <v>0</v>
      </c>
      <c r="G99" s="103">
        <v>1898202.69</v>
      </c>
      <c r="H99" s="104">
        <v>9</v>
      </c>
    </row>
    <row r="100" spans="1:8" ht="12" outlineLevel="2" x14ac:dyDescent="0.2">
      <c r="A100" s="127"/>
      <c r="B100" s="102" t="s">
        <v>6</v>
      </c>
      <c r="C100" s="103">
        <v>2530936.92</v>
      </c>
      <c r="D100" s="104">
        <v>12</v>
      </c>
      <c r="E100" s="174">
        <v>0</v>
      </c>
      <c r="F100" s="107">
        <v>0</v>
      </c>
      <c r="G100" s="103">
        <v>2530936.92</v>
      </c>
      <c r="H100" s="104">
        <v>12</v>
      </c>
    </row>
    <row r="101" spans="1:8" ht="12" outlineLevel="2" x14ac:dyDescent="0.2">
      <c r="A101" s="127"/>
      <c r="B101" s="102" t="s">
        <v>7</v>
      </c>
      <c r="C101" s="103">
        <v>4429139.6100000003</v>
      </c>
      <c r="D101" s="104">
        <v>21</v>
      </c>
      <c r="E101" s="174">
        <v>0</v>
      </c>
      <c r="F101" s="106">
        <v>0</v>
      </c>
      <c r="G101" s="103">
        <v>4429139.6100000003</v>
      </c>
      <c r="H101" s="104">
        <v>21</v>
      </c>
    </row>
    <row r="102" spans="1:8" ht="12" outlineLevel="2" x14ac:dyDescent="0.2">
      <c r="A102" s="127"/>
      <c r="B102" s="102" t="s">
        <v>8</v>
      </c>
      <c r="C102" s="103">
        <v>3585493.97</v>
      </c>
      <c r="D102" s="104">
        <v>17</v>
      </c>
      <c r="E102" s="174">
        <v>-2109114.1</v>
      </c>
      <c r="F102" s="107">
        <v>-10</v>
      </c>
      <c r="G102" s="103">
        <v>1476379.87</v>
      </c>
      <c r="H102" s="104">
        <v>7</v>
      </c>
    </row>
    <row r="103" spans="1:8" ht="12" outlineLevel="2" x14ac:dyDescent="0.2">
      <c r="A103" s="127"/>
      <c r="B103" s="102" t="s">
        <v>9</v>
      </c>
      <c r="C103" s="103">
        <v>3163671.15</v>
      </c>
      <c r="D103" s="104">
        <v>15</v>
      </c>
      <c r="E103" s="174">
        <v>-632734.23</v>
      </c>
      <c r="F103" s="107">
        <v>-3</v>
      </c>
      <c r="G103" s="103">
        <v>2530936.92</v>
      </c>
      <c r="H103" s="104">
        <v>12</v>
      </c>
    </row>
    <row r="104" spans="1:8" ht="12" outlineLevel="2" x14ac:dyDescent="0.2">
      <c r="A104" s="127"/>
      <c r="B104" s="102" t="s">
        <v>10</v>
      </c>
      <c r="C104" s="103">
        <v>3585493.97</v>
      </c>
      <c r="D104" s="104">
        <v>17</v>
      </c>
      <c r="E104" s="174">
        <v>-632734.23</v>
      </c>
      <c r="F104" s="107">
        <v>-3</v>
      </c>
      <c r="G104" s="103">
        <v>2952759.74</v>
      </c>
      <c r="H104" s="104">
        <v>14</v>
      </c>
    </row>
    <row r="105" spans="1:8" ht="12" outlineLevel="2" x14ac:dyDescent="0.2">
      <c r="A105" s="127"/>
      <c r="B105" s="102" t="s">
        <v>11</v>
      </c>
      <c r="C105" s="103">
        <v>3374582.56</v>
      </c>
      <c r="D105" s="104">
        <v>16</v>
      </c>
      <c r="E105" s="174">
        <v>-843645.64</v>
      </c>
      <c r="F105" s="107">
        <v>-4</v>
      </c>
      <c r="G105" s="103">
        <v>2530936.92</v>
      </c>
      <c r="H105" s="104">
        <v>12</v>
      </c>
    </row>
    <row r="106" spans="1:8" ht="21" outlineLevel="1" x14ac:dyDescent="0.2">
      <c r="A106" s="169"/>
      <c r="B106" s="170" t="s">
        <v>46</v>
      </c>
      <c r="C106" s="171">
        <v>25932897.030000001</v>
      </c>
      <c r="D106" s="172">
        <v>191</v>
      </c>
      <c r="E106" s="171">
        <v>1357743.3</v>
      </c>
      <c r="F106" s="171">
        <v>10</v>
      </c>
      <c r="G106" s="171">
        <v>27290640.329999998</v>
      </c>
      <c r="H106" s="172">
        <v>201</v>
      </c>
    </row>
    <row r="107" spans="1:8" ht="12" outlineLevel="2" x14ac:dyDescent="0.2">
      <c r="A107" s="127"/>
      <c r="B107" s="102" t="s">
        <v>14</v>
      </c>
      <c r="C107" s="103">
        <v>2036614.95</v>
      </c>
      <c r="D107" s="104">
        <v>15</v>
      </c>
      <c r="E107" s="174">
        <v>0</v>
      </c>
      <c r="F107" s="106">
        <v>0</v>
      </c>
      <c r="G107" s="103">
        <v>2036614.95</v>
      </c>
      <c r="H107" s="104">
        <v>15</v>
      </c>
    </row>
    <row r="108" spans="1:8" ht="12" outlineLevel="2" x14ac:dyDescent="0.2">
      <c r="A108" s="127"/>
      <c r="B108" s="102" t="s">
        <v>15</v>
      </c>
      <c r="C108" s="103">
        <v>2036614.95</v>
      </c>
      <c r="D108" s="104">
        <v>15</v>
      </c>
      <c r="E108" s="174">
        <v>0</v>
      </c>
      <c r="F108" s="106">
        <v>0</v>
      </c>
      <c r="G108" s="103">
        <v>2036614.95</v>
      </c>
      <c r="H108" s="104">
        <v>15</v>
      </c>
    </row>
    <row r="109" spans="1:8" ht="12" outlineLevel="2" x14ac:dyDescent="0.2">
      <c r="A109" s="127"/>
      <c r="B109" s="102" t="s">
        <v>16</v>
      </c>
      <c r="C109" s="103">
        <v>2036614.95</v>
      </c>
      <c r="D109" s="104">
        <v>15</v>
      </c>
      <c r="E109" s="174">
        <v>0</v>
      </c>
      <c r="F109" s="107">
        <v>0</v>
      </c>
      <c r="G109" s="103">
        <v>2036614.95</v>
      </c>
      <c r="H109" s="104">
        <v>15</v>
      </c>
    </row>
    <row r="110" spans="1:8" ht="12" outlineLevel="2" x14ac:dyDescent="0.2">
      <c r="A110" s="127"/>
      <c r="B110" s="102" t="s">
        <v>3</v>
      </c>
      <c r="C110" s="103">
        <v>1900840.62</v>
      </c>
      <c r="D110" s="104">
        <v>14</v>
      </c>
      <c r="E110" s="174">
        <v>0</v>
      </c>
      <c r="F110" s="107">
        <v>0</v>
      </c>
      <c r="G110" s="103">
        <v>1900840.62</v>
      </c>
      <c r="H110" s="104">
        <v>14</v>
      </c>
    </row>
    <row r="111" spans="1:8" ht="12" outlineLevel="2" x14ac:dyDescent="0.2">
      <c r="A111" s="127"/>
      <c r="B111" s="102" t="s">
        <v>4</v>
      </c>
      <c r="C111" s="103">
        <v>2036614.95</v>
      </c>
      <c r="D111" s="104">
        <v>15</v>
      </c>
      <c r="E111" s="174">
        <v>0</v>
      </c>
      <c r="F111" s="107">
        <v>0</v>
      </c>
      <c r="G111" s="103">
        <v>2036614.95</v>
      </c>
      <c r="H111" s="104">
        <v>15</v>
      </c>
    </row>
    <row r="112" spans="1:8" ht="12" outlineLevel="2" x14ac:dyDescent="0.2">
      <c r="A112" s="127"/>
      <c r="B112" s="102" t="s">
        <v>5</v>
      </c>
      <c r="C112" s="103">
        <v>2443937.94</v>
      </c>
      <c r="D112" s="104">
        <v>18</v>
      </c>
      <c r="E112" s="174">
        <v>0</v>
      </c>
      <c r="F112" s="107">
        <v>0</v>
      </c>
      <c r="G112" s="103">
        <v>2443937.94</v>
      </c>
      <c r="H112" s="104">
        <v>18</v>
      </c>
    </row>
    <row r="113" spans="1:8" ht="12" outlineLevel="2" x14ac:dyDescent="0.2">
      <c r="A113" s="127"/>
      <c r="B113" s="102" t="s">
        <v>6</v>
      </c>
      <c r="C113" s="103">
        <v>2172389.2799999998</v>
      </c>
      <c r="D113" s="104">
        <v>16</v>
      </c>
      <c r="E113" s="174">
        <v>0</v>
      </c>
      <c r="F113" s="107">
        <v>0</v>
      </c>
      <c r="G113" s="103">
        <v>2172389.2799999998</v>
      </c>
      <c r="H113" s="104">
        <v>16</v>
      </c>
    </row>
    <row r="114" spans="1:8" ht="12" outlineLevel="2" x14ac:dyDescent="0.2">
      <c r="A114" s="127"/>
      <c r="B114" s="102" t="s">
        <v>7</v>
      </c>
      <c r="C114" s="103">
        <v>3394358.25</v>
      </c>
      <c r="D114" s="104">
        <v>25</v>
      </c>
      <c r="E114" s="174">
        <v>0</v>
      </c>
      <c r="F114" s="107">
        <v>0</v>
      </c>
      <c r="G114" s="103">
        <v>3394358.25</v>
      </c>
      <c r="H114" s="104">
        <v>25</v>
      </c>
    </row>
    <row r="115" spans="1:8" ht="12" outlineLevel="2" x14ac:dyDescent="0.2">
      <c r="A115" s="127"/>
      <c r="B115" s="102" t="s">
        <v>8</v>
      </c>
      <c r="C115" s="103">
        <v>2036614.95</v>
      </c>
      <c r="D115" s="104">
        <v>15</v>
      </c>
      <c r="E115" s="174">
        <v>1086194.6399999999</v>
      </c>
      <c r="F115" s="106">
        <v>8</v>
      </c>
      <c r="G115" s="103">
        <v>3122809.59</v>
      </c>
      <c r="H115" s="104">
        <v>23</v>
      </c>
    </row>
    <row r="116" spans="1:8" ht="12" outlineLevel="2" x14ac:dyDescent="0.2">
      <c r="A116" s="127"/>
      <c r="B116" s="102" t="s">
        <v>9</v>
      </c>
      <c r="C116" s="103">
        <v>1900840.62</v>
      </c>
      <c r="D116" s="104">
        <v>14</v>
      </c>
      <c r="E116" s="174">
        <v>135774.32999999999</v>
      </c>
      <c r="F116" s="107">
        <v>1</v>
      </c>
      <c r="G116" s="103">
        <v>2036614.95</v>
      </c>
      <c r="H116" s="104">
        <v>15</v>
      </c>
    </row>
    <row r="117" spans="1:8" ht="12" outlineLevel="2" x14ac:dyDescent="0.2">
      <c r="A117" s="127"/>
      <c r="B117" s="102" t="s">
        <v>10</v>
      </c>
      <c r="C117" s="103">
        <v>2036614.95</v>
      </c>
      <c r="D117" s="104">
        <v>15</v>
      </c>
      <c r="E117" s="174">
        <v>135774.32999999999</v>
      </c>
      <c r="F117" s="107">
        <v>1</v>
      </c>
      <c r="G117" s="103">
        <v>2172389.2799999998</v>
      </c>
      <c r="H117" s="104">
        <v>16</v>
      </c>
    </row>
    <row r="118" spans="1:8" ht="12" outlineLevel="2" x14ac:dyDescent="0.2">
      <c r="A118" s="127"/>
      <c r="B118" s="102" t="s">
        <v>11</v>
      </c>
      <c r="C118" s="103">
        <v>1900840.62</v>
      </c>
      <c r="D118" s="104">
        <v>14</v>
      </c>
      <c r="E118" s="174">
        <v>0</v>
      </c>
      <c r="F118" s="107">
        <v>0</v>
      </c>
      <c r="G118" s="103">
        <v>1900840.62</v>
      </c>
      <c r="H118" s="104">
        <v>14</v>
      </c>
    </row>
    <row r="119" spans="1:8" ht="21" outlineLevel="1" x14ac:dyDescent="0.2">
      <c r="A119" s="169"/>
      <c r="B119" s="170" t="s">
        <v>47</v>
      </c>
      <c r="C119" s="171">
        <v>43166188.259999998</v>
      </c>
      <c r="D119" s="172">
        <v>246</v>
      </c>
      <c r="E119" s="171">
        <v>-3509446.2</v>
      </c>
      <c r="F119" s="171">
        <v>-20</v>
      </c>
      <c r="G119" s="171">
        <v>39656742.060000002</v>
      </c>
      <c r="H119" s="172">
        <v>226</v>
      </c>
    </row>
    <row r="120" spans="1:8" ht="12" outlineLevel="2" x14ac:dyDescent="0.2">
      <c r="A120" s="127"/>
      <c r="B120" s="102" t="s">
        <v>14</v>
      </c>
      <c r="C120" s="103">
        <v>1579250.79</v>
      </c>
      <c r="D120" s="104">
        <v>9</v>
      </c>
      <c r="E120" s="174">
        <v>0</v>
      </c>
      <c r="F120" s="106">
        <v>0</v>
      </c>
      <c r="G120" s="103">
        <v>1579250.79</v>
      </c>
      <c r="H120" s="104">
        <v>9</v>
      </c>
    </row>
    <row r="121" spans="1:8" ht="12" outlineLevel="2" x14ac:dyDescent="0.2">
      <c r="A121" s="127"/>
      <c r="B121" s="102" t="s">
        <v>15</v>
      </c>
      <c r="C121" s="103">
        <v>2807556.96</v>
      </c>
      <c r="D121" s="104">
        <v>16</v>
      </c>
      <c r="E121" s="174">
        <v>0</v>
      </c>
      <c r="F121" s="106">
        <v>0</v>
      </c>
      <c r="G121" s="103">
        <v>2807556.96</v>
      </c>
      <c r="H121" s="104">
        <v>16</v>
      </c>
    </row>
    <row r="122" spans="1:8" ht="12" outlineLevel="2" x14ac:dyDescent="0.2">
      <c r="A122" s="127"/>
      <c r="B122" s="102" t="s">
        <v>16</v>
      </c>
      <c r="C122" s="103">
        <v>3509446.2</v>
      </c>
      <c r="D122" s="104">
        <v>20</v>
      </c>
      <c r="E122" s="174">
        <v>0</v>
      </c>
      <c r="F122" s="107">
        <v>0</v>
      </c>
      <c r="G122" s="103">
        <v>3509446.2</v>
      </c>
      <c r="H122" s="104">
        <v>20</v>
      </c>
    </row>
    <row r="123" spans="1:8" ht="12" outlineLevel="2" x14ac:dyDescent="0.2">
      <c r="A123" s="127"/>
      <c r="B123" s="102" t="s">
        <v>3</v>
      </c>
      <c r="C123" s="103">
        <v>3509446.2</v>
      </c>
      <c r="D123" s="104">
        <v>20</v>
      </c>
      <c r="E123" s="174">
        <v>-175472.31</v>
      </c>
      <c r="F123" s="107">
        <v>-1</v>
      </c>
      <c r="G123" s="103">
        <v>3333973.89</v>
      </c>
      <c r="H123" s="104">
        <v>19</v>
      </c>
    </row>
    <row r="124" spans="1:8" ht="12" outlineLevel="2" x14ac:dyDescent="0.2">
      <c r="A124" s="127"/>
      <c r="B124" s="102" t="s">
        <v>4</v>
      </c>
      <c r="C124" s="103">
        <v>3684918.51</v>
      </c>
      <c r="D124" s="104">
        <v>21</v>
      </c>
      <c r="E124" s="174">
        <v>0</v>
      </c>
      <c r="F124" s="107">
        <v>0</v>
      </c>
      <c r="G124" s="103">
        <v>3684918.51</v>
      </c>
      <c r="H124" s="104">
        <v>21</v>
      </c>
    </row>
    <row r="125" spans="1:8" ht="12" outlineLevel="2" x14ac:dyDescent="0.2">
      <c r="A125" s="127"/>
      <c r="B125" s="102" t="s">
        <v>5</v>
      </c>
      <c r="C125" s="103">
        <v>3509446.2</v>
      </c>
      <c r="D125" s="104">
        <v>20</v>
      </c>
      <c r="E125" s="174">
        <v>0</v>
      </c>
      <c r="F125" s="106">
        <v>0</v>
      </c>
      <c r="G125" s="103">
        <v>3509446.2</v>
      </c>
      <c r="H125" s="104">
        <v>20</v>
      </c>
    </row>
    <row r="126" spans="1:8" ht="12" outlineLevel="2" x14ac:dyDescent="0.2">
      <c r="A126" s="127"/>
      <c r="B126" s="102" t="s">
        <v>6</v>
      </c>
      <c r="C126" s="103">
        <v>3684918.51</v>
      </c>
      <c r="D126" s="104">
        <v>21</v>
      </c>
      <c r="E126" s="174">
        <v>0</v>
      </c>
      <c r="F126" s="106">
        <v>0</v>
      </c>
      <c r="G126" s="103">
        <v>3684918.51</v>
      </c>
      <c r="H126" s="104">
        <v>21</v>
      </c>
    </row>
    <row r="127" spans="1:8" ht="12" outlineLevel="2" x14ac:dyDescent="0.2">
      <c r="A127" s="127"/>
      <c r="B127" s="102" t="s">
        <v>7</v>
      </c>
      <c r="C127" s="103">
        <v>4562280.0599999996</v>
      </c>
      <c r="D127" s="104">
        <v>26</v>
      </c>
      <c r="E127" s="174">
        <v>0</v>
      </c>
      <c r="F127" s="107">
        <v>0</v>
      </c>
      <c r="G127" s="103">
        <v>4562280.0599999996</v>
      </c>
      <c r="H127" s="104">
        <v>26</v>
      </c>
    </row>
    <row r="128" spans="1:8" ht="12" outlineLevel="2" x14ac:dyDescent="0.2">
      <c r="A128" s="127"/>
      <c r="B128" s="102" t="s">
        <v>8</v>
      </c>
      <c r="C128" s="103">
        <v>4386807.75</v>
      </c>
      <c r="D128" s="104">
        <v>25</v>
      </c>
      <c r="E128" s="174">
        <v>-877361.55</v>
      </c>
      <c r="F128" s="107">
        <v>-5</v>
      </c>
      <c r="G128" s="103">
        <v>3509446.2</v>
      </c>
      <c r="H128" s="104">
        <v>20</v>
      </c>
    </row>
    <row r="129" spans="1:8" ht="12" outlineLevel="2" x14ac:dyDescent="0.2">
      <c r="A129" s="127"/>
      <c r="B129" s="102" t="s">
        <v>9</v>
      </c>
      <c r="C129" s="103">
        <v>4035863.13</v>
      </c>
      <c r="D129" s="104">
        <v>23</v>
      </c>
      <c r="E129" s="174">
        <v>-877361.55</v>
      </c>
      <c r="F129" s="107">
        <v>-5</v>
      </c>
      <c r="G129" s="103">
        <v>3158501.58</v>
      </c>
      <c r="H129" s="104">
        <v>18</v>
      </c>
    </row>
    <row r="130" spans="1:8" ht="12" outlineLevel="2" x14ac:dyDescent="0.2">
      <c r="A130" s="127"/>
      <c r="B130" s="102" t="s">
        <v>10</v>
      </c>
      <c r="C130" s="103">
        <v>4035863.13</v>
      </c>
      <c r="D130" s="104">
        <v>23</v>
      </c>
      <c r="E130" s="174">
        <v>-877361.55</v>
      </c>
      <c r="F130" s="107">
        <v>-5</v>
      </c>
      <c r="G130" s="103">
        <v>3158501.58</v>
      </c>
      <c r="H130" s="104">
        <v>18</v>
      </c>
    </row>
    <row r="131" spans="1:8" ht="12" outlineLevel="2" x14ac:dyDescent="0.2">
      <c r="A131" s="127"/>
      <c r="B131" s="102" t="s">
        <v>11</v>
      </c>
      <c r="C131" s="103">
        <v>3860390.82</v>
      </c>
      <c r="D131" s="104">
        <v>22</v>
      </c>
      <c r="E131" s="174">
        <v>-701889.24</v>
      </c>
      <c r="F131" s="107">
        <v>-4</v>
      </c>
      <c r="G131" s="103">
        <v>3158501.58</v>
      </c>
      <c r="H131" s="104">
        <v>18</v>
      </c>
    </row>
    <row r="132" spans="1:8" ht="21" outlineLevel="1" x14ac:dyDescent="0.2">
      <c r="A132" s="169"/>
      <c r="B132" s="170" t="s">
        <v>48</v>
      </c>
      <c r="C132" s="171">
        <v>20389033.879999999</v>
      </c>
      <c r="D132" s="172">
        <v>131</v>
      </c>
      <c r="E132" s="171">
        <v>-3268471.08</v>
      </c>
      <c r="F132" s="171">
        <v>-21</v>
      </c>
      <c r="G132" s="171">
        <v>17120562.800000001</v>
      </c>
      <c r="H132" s="172">
        <v>110</v>
      </c>
    </row>
    <row r="133" spans="1:8" ht="12" outlineLevel="2" x14ac:dyDescent="0.2">
      <c r="A133" s="127"/>
      <c r="B133" s="102" t="s">
        <v>14</v>
      </c>
      <c r="C133" s="103">
        <v>622565.92000000004</v>
      </c>
      <c r="D133" s="104">
        <v>4</v>
      </c>
      <c r="E133" s="174">
        <v>0</v>
      </c>
      <c r="F133" s="106">
        <v>0</v>
      </c>
      <c r="G133" s="103">
        <v>622565.92000000004</v>
      </c>
      <c r="H133" s="104">
        <v>4</v>
      </c>
    </row>
    <row r="134" spans="1:8" outlineLevel="2" x14ac:dyDescent="0.2">
      <c r="A134" s="127"/>
      <c r="B134" s="102" t="s">
        <v>15</v>
      </c>
      <c r="C134" s="103">
        <v>155641.48000000001</v>
      </c>
      <c r="D134" s="104">
        <v>1</v>
      </c>
      <c r="E134" s="103">
        <v>0</v>
      </c>
      <c r="F134" s="126">
        <v>0</v>
      </c>
      <c r="G134" s="103">
        <v>155641.48000000001</v>
      </c>
      <c r="H134" s="104">
        <v>1</v>
      </c>
    </row>
    <row r="135" spans="1:8" outlineLevel="2" x14ac:dyDescent="0.2">
      <c r="A135" s="127"/>
      <c r="B135" s="102" t="s">
        <v>16</v>
      </c>
      <c r="C135" s="103">
        <v>1867697.76</v>
      </c>
      <c r="D135" s="104">
        <v>12</v>
      </c>
      <c r="E135" s="103"/>
      <c r="F135" s="104"/>
      <c r="G135" s="103">
        <v>1867697.76</v>
      </c>
      <c r="H135" s="104">
        <v>12</v>
      </c>
    </row>
    <row r="136" spans="1:8" ht="12" outlineLevel="2" x14ac:dyDescent="0.2">
      <c r="A136" s="127"/>
      <c r="B136" s="102" t="s">
        <v>3</v>
      </c>
      <c r="C136" s="103">
        <v>1712056.28</v>
      </c>
      <c r="D136" s="104">
        <v>11</v>
      </c>
      <c r="E136" s="174">
        <v>0</v>
      </c>
      <c r="F136" s="106">
        <v>0</v>
      </c>
      <c r="G136" s="103">
        <v>1712056.28</v>
      </c>
      <c r="H136" s="104">
        <v>11</v>
      </c>
    </row>
    <row r="137" spans="1:8" ht="12" outlineLevel="2" x14ac:dyDescent="0.2">
      <c r="A137" s="127"/>
      <c r="B137" s="102" t="s">
        <v>4</v>
      </c>
      <c r="C137" s="103">
        <v>1867697.76</v>
      </c>
      <c r="D137" s="104">
        <v>12</v>
      </c>
      <c r="E137" s="174">
        <v>0</v>
      </c>
      <c r="F137" s="107">
        <v>0</v>
      </c>
      <c r="G137" s="103">
        <v>1867697.76</v>
      </c>
      <c r="H137" s="104">
        <v>12</v>
      </c>
    </row>
    <row r="138" spans="1:8" ht="12" outlineLevel="2" x14ac:dyDescent="0.2">
      <c r="A138" s="127"/>
      <c r="B138" s="102" t="s">
        <v>5</v>
      </c>
      <c r="C138" s="103">
        <v>1712056.28</v>
      </c>
      <c r="D138" s="104">
        <v>11</v>
      </c>
      <c r="E138" s="174">
        <v>0</v>
      </c>
      <c r="F138" s="106">
        <v>0</v>
      </c>
      <c r="G138" s="103">
        <v>1712056.28</v>
      </c>
      <c r="H138" s="104">
        <v>11</v>
      </c>
    </row>
    <row r="139" spans="1:8" ht="12" outlineLevel="2" x14ac:dyDescent="0.2">
      <c r="A139" s="127"/>
      <c r="B139" s="102" t="s">
        <v>6</v>
      </c>
      <c r="C139" s="103">
        <v>1245131.8400000001</v>
      </c>
      <c r="D139" s="104">
        <v>8</v>
      </c>
      <c r="E139" s="174">
        <v>0</v>
      </c>
      <c r="F139" s="106">
        <v>0</v>
      </c>
      <c r="G139" s="103">
        <v>1245131.8400000001</v>
      </c>
      <c r="H139" s="104">
        <v>8</v>
      </c>
    </row>
    <row r="140" spans="1:8" ht="12" outlineLevel="2" x14ac:dyDescent="0.2">
      <c r="A140" s="127"/>
      <c r="B140" s="102" t="s">
        <v>7</v>
      </c>
      <c r="C140" s="103">
        <v>1400773.32</v>
      </c>
      <c r="D140" s="104">
        <v>9</v>
      </c>
      <c r="E140" s="174">
        <v>0</v>
      </c>
      <c r="F140" s="106">
        <v>0</v>
      </c>
      <c r="G140" s="103">
        <v>1400773.32</v>
      </c>
      <c r="H140" s="104">
        <v>9</v>
      </c>
    </row>
    <row r="141" spans="1:8" ht="12" outlineLevel="2" x14ac:dyDescent="0.2">
      <c r="A141" s="127"/>
      <c r="B141" s="102" t="s">
        <v>8</v>
      </c>
      <c r="C141" s="103">
        <v>2490263.6800000002</v>
      </c>
      <c r="D141" s="104">
        <v>16</v>
      </c>
      <c r="E141" s="174">
        <v>-311282.96000000002</v>
      </c>
      <c r="F141" s="106">
        <v>-2</v>
      </c>
      <c r="G141" s="103">
        <v>2178980.7200000002</v>
      </c>
      <c r="H141" s="104">
        <v>14</v>
      </c>
    </row>
    <row r="142" spans="1:8" ht="12" outlineLevel="2" x14ac:dyDescent="0.2">
      <c r="A142" s="127"/>
      <c r="B142" s="102" t="s">
        <v>9</v>
      </c>
      <c r="C142" s="103">
        <v>2334622.2000000002</v>
      </c>
      <c r="D142" s="104">
        <v>15</v>
      </c>
      <c r="E142" s="174">
        <v>-1089490.3600000001</v>
      </c>
      <c r="F142" s="107">
        <v>-7</v>
      </c>
      <c r="G142" s="103">
        <v>1245131.8400000001</v>
      </c>
      <c r="H142" s="104">
        <v>8</v>
      </c>
    </row>
    <row r="143" spans="1:8" ht="12" outlineLevel="2" x14ac:dyDescent="0.2">
      <c r="A143" s="127"/>
      <c r="B143" s="102" t="s">
        <v>10</v>
      </c>
      <c r="C143" s="103">
        <v>2490263.6800000002</v>
      </c>
      <c r="D143" s="104">
        <v>16</v>
      </c>
      <c r="E143" s="174">
        <v>-933848.88</v>
      </c>
      <c r="F143" s="107">
        <v>-6</v>
      </c>
      <c r="G143" s="103">
        <v>1556414.8</v>
      </c>
      <c r="H143" s="104">
        <v>10</v>
      </c>
    </row>
    <row r="144" spans="1:8" ht="12" outlineLevel="2" x14ac:dyDescent="0.2">
      <c r="A144" s="127"/>
      <c r="B144" s="102" t="s">
        <v>11</v>
      </c>
      <c r="C144" s="103">
        <v>2490263.6800000002</v>
      </c>
      <c r="D144" s="104">
        <v>16</v>
      </c>
      <c r="E144" s="174">
        <v>-933848.88</v>
      </c>
      <c r="F144" s="107">
        <v>-6</v>
      </c>
      <c r="G144" s="103">
        <v>1556414.8</v>
      </c>
      <c r="H144" s="104">
        <v>10</v>
      </c>
    </row>
    <row r="145" spans="1:8" ht="21" outlineLevel="1" x14ac:dyDescent="0.2">
      <c r="A145" s="169"/>
      <c r="B145" s="170" t="s">
        <v>49</v>
      </c>
      <c r="C145" s="171">
        <v>31867634.760000002</v>
      </c>
      <c r="D145" s="172">
        <v>78</v>
      </c>
      <c r="E145" s="171">
        <v>-7354069.5599999996</v>
      </c>
      <c r="F145" s="171">
        <v>-18</v>
      </c>
      <c r="G145" s="171">
        <v>24513565.199999999</v>
      </c>
      <c r="H145" s="172">
        <v>60</v>
      </c>
    </row>
    <row r="146" spans="1:8" ht="12" outlineLevel="2" x14ac:dyDescent="0.2">
      <c r="A146" s="127"/>
      <c r="B146" s="102" t="s">
        <v>14</v>
      </c>
      <c r="C146" s="103">
        <v>817118.84</v>
      </c>
      <c r="D146" s="104">
        <v>2</v>
      </c>
      <c r="E146" s="174">
        <v>0</v>
      </c>
      <c r="F146" s="106">
        <v>0</v>
      </c>
      <c r="G146" s="103">
        <v>817118.84</v>
      </c>
      <c r="H146" s="104">
        <v>2</v>
      </c>
    </row>
    <row r="147" spans="1:8" ht="12" outlineLevel="2" x14ac:dyDescent="0.2">
      <c r="A147" s="127"/>
      <c r="B147" s="102" t="s">
        <v>15</v>
      </c>
      <c r="C147" s="103">
        <v>2451356.52</v>
      </c>
      <c r="D147" s="104">
        <v>6</v>
      </c>
      <c r="E147" s="174">
        <v>0</v>
      </c>
      <c r="F147" s="106">
        <v>0</v>
      </c>
      <c r="G147" s="103">
        <v>2451356.52</v>
      </c>
      <c r="H147" s="104">
        <v>6</v>
      </c>
    </row>
    <row r="148" spans="1:8" outlineLevel="2" x14ac:dyDescent="0.2">
      <c r="A148" s="127"/>
      <c r="B148" s="102" t="s">
        <v>16</v>
      </c>
      <c r="C148" s="103">
        <v>1225678.26</v>
      </c>
      <c r="D148" s="104">
        <v>3</v>
      </c>
      <c r="E148" s="103">
        <v>0</v>
      </c>
      <c r="F148" s="126">
        <v>0</v>
      </c>
      <c r="G148" s="103">
        <v>1225678.26</v>
      </c>
      <c r="H148" s="104">
        <v>3</v>
      </c>
    </row>
    <row r="149" spans="1:8" ht="12" outlineLevel="2" x14ac:dyDescent="0.2">
      <c r="A149" s="127"/>
      <c r="B149" s="102" t="s">
        <v>3</v>
      </c>
      <c r="C149" s="103">
        <v>1634237.68</v>
      </c>
      <c r="D149" s="104">
        <v>4</v>
      </c>
      <c r="E149" s="174">
        <v>0</v>
      </c>
      <c r="F149" s="106">
        <v>0</v>
      </c>
      <c r="G149" s="103">
        <v>1634237.68</v>
      </c>
      <c r="H149" s="104">
        <v>4</v>
      </c>
    </row>
    <row r="150" spans="1:8" ht="12" outlineLevel="2" x14ac:dyDescent="0.2">
      <c r="A150" s="127"/>
      <c r="B150" s="102" t="s">
        <v>4</v>
      </c>
      <c r="C150" s="103">
        <v>817118.84</v>
      </c>
      <c r="D150" s="104">
        <v>2</v>
      </c>
      <c r="E150" s="174">
        <v>0</v>
      </c>
      <c r="F150" s="106">
        <v>0</v>
      </c>
      <c r="G150" s="103">
        <v>817118.84</v>
      </c>
      <c r="H150" s="104">
        <v>2</v>
      </c>
    </row>
    <row r="151" spans="1:8" ht="12" outlineLevel="2" x14ac:dyDescent="0.2">
      <c r="A151" s="127"/>
      <c r="B151" s="102" t="s">
        <v>5</v>
      </c>
      <c r="C151" s="103">
        <v>1634237.68</v>
      </c>
      <c r="D151" s="104">
        <v>4</v>
      </c>
      <c r="E151" s="174">
        <v>0</v>
      </c>
      <c r="F151" s="106">
        <v>0</v>
      </c>
      <c r="G151" s="103">
        <v>1634237.68</v>
      </c>
      <c r="H151" s="104">
        <v>4</v>
      </c>
    </row>
    <row r="152" spans="1:8" outlineLevel="2" x14ac:dyDescent="0.2">
      <c r="A152" s="127"/>
      <c r="B152" s="102" t="s">
        <v>6</v>
      </c>
      <c r="C152" s="103">
        <v>408559.42</v>
      </c>
      <c r="D152" s="104">
        <v>1</v>
      </c>
      <c r="E152" s="103">
        <v>0</v>
      </c>
      <c r="F152" s="126">
        <v>0</v>
      </c>
      <c r="G152" s="103">
        <v>408559.42</v>
      </c>
      <c r="H152" s="104">
        <v>1</v>
      </c>
    </row>
    <row r="153" spans="1:8" ht="12" outlineLevel="2" x14ac:dyDescent="0.2">
      <c r="A153" s="127"/>
      <c r="B153" s="102" t="s">
        <v>7</v>
      </c>
      <c r="C153" s="103">
        <v>1634237.68</v>
      </c>
      <c r="D153" s="104">
        <v>4</v>
      </c>
      <c r="E153" s="174">
        <v>0</v>
      </c>
      <c r="F153" s="106">
        <v>0</v>
      </c>
      <c r="G153" s="103">
        <v>1634237.68</v>
      </c>
      <c r="H153" s="104">
        <v>4</v>
      </c>
    </row>
    <row r="154" spans="1:8" ht="12" outlineLevel="2" x14ac:dyDescent="0.2">
      <c r="A154" s="127"/>
      <c r="B154" s="102" t="s">
        <v>8</v>
      </c>
      <c r="C154" s="103">
        <v>5719831.8799999999</v>
      </c>
      <c r="D154" s="104">
        <v>14</v>
      </c>
      <c r="E154" s="174">
        <v>-4085594.2</v>
      </c>
      <c r="F154" s="107">
        <v>-10</v>
      </c>
      <c r="G154" s="103">
        <v>1634237.68</v>
      </c>
      <c r="H154" s="104">
        <v>4</v>
      </c>
    </row>
    <row r="155" spans="1:8" ht="12" outlineLevel="2" x14ac:dyDescent="0.2">
      <c r="A155" s="127"/>
      <c r="B155" s="102" t="s">
        <v>9</v>
      </c>
      <c r="C155" s="103">
        <v>5311272.46</v>
      </c>
      <c r="D155" s="104">
        <v>13</v>
      </c>
      <c r="E155" s="174">
        <v>-1225678.26</v>
      </c>
      <c r="F155" s="107">
        <v>-3</v>
      </c>
      <c r="G155" s="103">
        <v>4085594.2</v>
      </c>
      <c r="H155" s="104">
        <v>10</v>
      </c>
    </row>
    <row r="156" spans="1:8" ht="12" outlineLevel="2" x14ac:dyDescent="0.2">
      <c r="A156" s="127"/>
      <c r="B156" s="102" t="s">
        <v>10</v>
      </c>
      <c r="C156" s="103">
        <v>5719831.8799999999</v>
      </c>
      <c r="D156" s="104">
        <v>14</v>
      </c>
      <c r="E156" s="174">
        <v>-1225678.26</v>
      </c>
      <c r="F156" s="107">
        <v>-3</v>
      </c>
      <c r="G156" s="103">
        <v>4494153.62</v>
      </c>
      <c r="H156" s="104">
        <v>11</v>
      </c>
    </row>
    <row r="157" spans="1:8" ht="12" outlineLevel="2" x14ac:dyDescent="0.2">
      <c r="A157" s="127"/>
      <c r="B157" s="102" t="s">
        <v>11</v>
      </c>
      <c r="C157" s="103">
        <v>4494153.62</v>
      </c>
      <c r="D157" s="104">
        <v>11</v>
      </c>
      <c r="E157" s="174">
        <v>-817118.84</v>
      </c>
      <c r="F157" s="105">
        <v>-2</v>
      </c>
      <c r="G157" s="103">
        <v>3677034.78</v>
      </c>
      <c r="H157" s="104">
        <v>9</v>
      </c>
    </row>
    <row r="158" spans="1:8" ht="21" outlineLevel="1" x14ac:dyDescent="0.2">
      <c r="A158" s="169"/>
      <c r="B158" s="170" t="s">
        <v>50</v>
      </c>
      <c r="C158" s="171">
        <v>619004.43999999994</v>
      </c>
      <c r="D158" s="172">
        <v>2</v>
      </c>
      <c r="E158" s="171">
        <v>309502.21999999997</v>
      </c>
      <c r="F158" s="171">
        <v>1</v>
      </c>
      <c r="G158" s="171">
        <v>928506.66</v>
      </c>
      <c r="H158" s="172">
        <v>3</v>
      </c>
    </row>
    <row r="159" spans="1:8" outlineLevel="2" x14ac:dyDescent="0.2">
      <c r="A159" s="127"/>
      <c r="B159" s="102" t="s">
        <v>15</v>
      </c>
      <c r="C159" s="103">
        <v>309502.21999999997</v>
      </c>
      <c r="D159" s="104">
        <v>1</v>
      </c>
      <c r="E159" s="103">
        <v>0</v>
      </c>
      <c r="F159" s="126">
        <v>0</v>
      </c>
      <c r="G159" s="103">
        <v>309502.21999999997</v>
      </c>
      <c r="H159" s="104">
        <v>1</v>
      </c>
    </row>
    <row r="160" spans="1:8" outlineLevel="2" x14ac:dyDescent="0.2">
      <c r="A160" s="127"/>
      <c r="B160" s="102" t="s">
        <v>16</v>
      </c>
      <c r="C160" s="103">
        <v>309502.21999999997</v>
      </c>
      <c r="D160" s="104">
        <v>1</v>
      </c>
      <c r="E160" s="103">
        <v>0</v>
      </c>
      <c r="F160" s="126">
        <v>0</v>
      </c>
      <c r="G160" s="103">
        <v>309502.21999999997</v>
      </c>
      <c r="H160" s="104">
        <v>1</v>
      </c>
    </row>
    <row r="161" spans="1:8" outlineLevel="2" x14ac:dyDescent="0.2">
      <c r="A161" s="127"/>
      <c r="B161" s="102" t="s">
        <v>3</v>
      </c>
      <c r="C161" s="145"/>
      <c r="D161" s="145"/>
      <c r="E161" s="103">
        <v>0</v>
      </c>
      <c r="F161" s="126">
        <v>0</v>
      </c>
      <c r="G161" s="103">
        <v>0</v>
      </c>
      <c r="H161" s="104">
        <v>0</v>
      </c>
    </row>
    <row r="162" spans="1:8" outlineLevel="2" x14ac:dyDescent="0.2">
      <c r="A162" s="127"/>
      <c r="B162" s="102" t="s">
        <v>5</v>
      </c>
      <c r="C162" s="145"/>
      <c r="D162" s="145"/>
      <c r="E162" s="103">
        <v>0</v>
      </c>
      <c r="F162" s="126">
        <v>0</v>
      </c>
      <c r="G162" s="103">
        <v>0</v>
      </c>
      <c r="H162" s="104">
        <v>0</v>
      </c>
    </row>
    <row r="163" spans="1:8" outlineLevel="3" x14ac:dyDescent="0.2">
      <c r="A163" s="146"/>
      <c r="B163" s="102" t="s">
        <v>9</v>
      </c>
      <c r="C163" s="145"/>
      <c r="D163" s="145"/>
      <c r="E163" s="103">
        <v>309502.21999999997</v>
      </c>
      <c r="F163" s="126">
        <v>1</v>
      </c>
      <c r="G163" s="103">
        <v>309502.21999999997</v>
      </c>
      <c r="H163" s="104">
        <v>1</v>
      </c>
    </row>
    <row r="164" spans="1:8" ht="21" outlineLevel="1" x14ac:dyDescent="0.2">
      <c r="A164" s="169"/>
      <c r="B164" s="170" t="s">
        <v>51</v>
      </c>
      <c r="C164" s="171">
        <v>53830622.719999999</v>
      </c>
      <c r="D164" s="172">
        <v>224</v>
      </c>
      <c r="E164" s="171">
        <v>3604729.2</v>
      </c>
      <c r="F164" s="171">
        <v>15</v>
      </c>
      <c r="G164" s="171">
        <v>57435351.920000002</v>
      </c>
      <c r="H164" s="172">
        <v>239</v>
      </c>
    </row>
    <row r="165" spans="1:8" ht="12" outlineLevel="2" x14ac:dyDescent="0.2">
      <c r="A165" s="127"/>
      <c r="B165" s="102" t="s">
        <v>14</v>
      </c>
      <c r="C165" s="103">
        <v>4085359.76</v>
      </c>
      <c r="D165" s="104">
        <v>17</v>
      </c>
      <c r="E165" s="174">
        <v>0</v>
      </c>
      <c r="F165" s="107">
        <v>0</v>
      </c>
      <c r="G165" s="103">
        <v>4085359.76</v>
      </c>
      <c r="H165" s="104">
        <v>17</v>
      </c>
    </row>
    <row r="166" spans="1:8" ht="12" outlineLevel="2" x14ac:dyDescent="0.2">
      <c r="A166" s="127"/>
      <c r="B166" s="102" t="s">
        <v>15</v>
      </c>
      <c r="C166" s="103">
        <v>4085359.76</v>
      </c>
      <c r="D166" s="104">
        <v>17</v>
      </c>
      <c r="E166" s="174">
        <v>0</v>
      </c>
      <c r="F166" s="107">
        <v>0</v>
      </c>
      <c r="G166" s="103">
        <v>4085359.76</v>
      </c>
      <c r="H166" s="104">
        <v>17</v>
      </c>
    </row>
    <row r="167" spans="1:8" ht="12" outlineLevel="2" x14ac:dyDescent="0.2">
      <c r="A167" s="127"/>
      <c r="B167" s="102" t="s">
        <v>16</v>
      </c>
      <c r="C167" s="103">
        <v>4085359.76</v>
      </c>
      <c r="D167" s="104">
        <v>17</v>
      </c>
      <c r="E167" s="174">
        <v>0</v>
      </c>
      <c r="F167" s="107">
        <v>0</v>
      </c>
      <c r="G167" s="103">
        <v>4085359.76</v>
      </c>
      <c r="H167" s="104">
        <v>17</v>
      </c>
    </row>
    <row r="168" spans="1:8" ht="12" outlineLevel="2" x14ac:dyDescent="0.2">
      <c r="A168" s="127"/>
      <c r="B168" s="102" t="s">
        <v>3</v>
      </c>
      <c r="C168" s="103">
        <v>4085359.76</v>
      </c>
      <c r="D168" s="104">
        <v>17</v>
      </c>
      <c r="E168" s="174">
        <v>0</v>
      </c>
      <c r="F168" s="107">
        <v>0</v>
      </c>
      <c r="G168" s="103">
        <v>4085359.76</v>
      </c>
      <c r="H168" s="104">
        <v>17</v>
      </c>
    </row>
    <row r="169" spans="1:8" ht="12" outlineLevel="2" x14ac:dyDescent="0.2">
      <c r="A169" s="127"/>
      <c r="B169" s="102" t="s">
        <v>4</v>
      </c>
      <c r="C169" s="103">
        <v>4085359.76</v>
      </c>
      <c r="D169" s="104">
        <v>17</v>
      </c>
      <c r="E169" s="174">
        <v>0</v>
      </c>
      <c r="F169" s="107">
        <v>0</v>
      </c>
      <c r="G169" s="103">
        <v>4085359.76</v>
      </c>
      <c r="H169" s="104">
        <v>17</v>
      </c>
    </row>
    <row r="170" spans="1:8" ht="12" outlineLevel="2" x14ac:dyDescent="0.2">
      <c r="A170" s="127"/>
      <c r="B170" s="102" t="s">
        <v>5</v>
      </c>
      <c r="C170" s="103">
        <v>3845044.48</v>
      </c>
      <c r="D170" s="104">
        <v>16</v>
      </c>
      <c r="E170" s="174">
        <v>0</v>
      </c>
      <c r="F170" s="107">
        <v>0</v>
      </c>
      <c r="G170" s="103">
        <v>3845044.48</v>
      </c>
      <c r="H170" s="104">
        <v>16</v>
      </c>
    </row>
    <row r="171" spans="1:8" ht="12" outlineLevel="2" x14ac:dyDescent="0.2">
      <c r="A171" s="127"/>
      <c r="B171" s="102" t="s">
        <v>6</v>
      </c>
      <c r="C171" s="103">
        <v>4085359.76</v>
      </c>
      <c r="D171" s="104">
        <v>17</v>
      </c>
      <c r="E171" s="174">
        <v>0</v>
      </c>
      <c r="F171" s="107">
        <v>0</v>
      </c>
      <c r="G171" s="103">
        <v>4085359.76</v>
      </c>
      <c r="H171" s="104">
        <v>17</v>
      </c>
    </row>
    <row r="172" spans="1:8" ht="12" outlineLevel="2" x14ac:dyDescent="0.2">
      <c r="A172" s="127"/>
      <c r="B172" s="102" t="s">
        <v>7</v>
      </c>
      <c r="C172" s="103">
        <v>7209458.4000000004</v>
      </c>
      <c r="D172" s="104">
        <v>30</v>
      </c>
      <c r="E172" s="174">
        <v>0</v>
      </c>
      <c r="F172" s="107">
        <v>0</v>
      </c>
      <c r="G172" s="103">
        <v>7209458.4000000004</v>
      </c>
      <c r="H172" s="104">
        <v>30</v>
      </c>
    </row>
    <row r="173" spans="1:8" ht="12" outlineLevel="2" x14ac:dyDescent="0.2">
      <c r="A173" s="127"/>
      <c r="B173" s="102" t="s">
        <v>8</v>
      </c>
      <c r="C173" s="103">
        <v>4565990.32</v>
      </c>
      <c r="D173" s="104">
        <v>19</v>
      </c>
      <c r="E173" s="174">
        <v>-2162837.52</v>
      </c>
      <c r="F173" s="107">
        <v>-9</v>
      </c>
      <c r="G173" s="103">
        <v>2403152.7999999998</v>
      </c>
      <c r="H173" s="104">
        <v>10</v>
      </c>
    </row>
    <row r="174" spans="1:8" ht="12" outlineLevel="2" x14ac:dyDescent="0.2">
      <c r="A174" s="127"/>
      <c r="B174" s="102" t="s">
        <v>9</v>
      </c>
      <c r="C174" s="103">
        <v>4565990.32</v>
      </c>
      <c r="D174" s="104">
        <v>19</v>
      </c>
      <c r="E174" s="174">
        <v>1922522.24</v>
      </c>
      <c r="F174" s="107">
        <v>8</v>
      </c>
      <c r="G174" s="103">
        <v>6488512.5599999996</v>
      </c>
      <c r="H174" s="104">
        <v>27</v>
      </c>
    </row>
    <row r="175" spans="1:8" ht="12" outlineLevel="2" x14ac:dyDescent="0.2">
      <c r="A175" s="127"/>
      <c r="B175" s="102" t="s">
        <v>10</v>
      </c>
      <c r="C175" s="103">
        <v>4806305.5999999996</v>
      </c>
      <c r="D175" s="104">
        <v>20</v>
      </c>
      <c r="E175" s="174">
        <v>1922522.24</v>
      </c>
      <c r="F175" s="107">
        <v>8</v>
      </c>
      <c r="G175" s="103">
        <v>6728827.8399999999</v>
      </c>
      <c r="H175" s="104">
        <v>28</v>
      </c>
    </row>
    <row r="176" spans="1:8" ht="12" outlineLevel="2" x14ac:dyDescent="0.2">
      <c r="A176" s="127"/>
      <c r="B176" s="102" t="s">
        <v>11</v>
      </c>
      <c r="C176" s="103">
        <v>4325675.04</v>
      </c>
      <c r="D176" s="104">
        <v>18</v>
      </c>
      <c r="E176" s="174">
        <v>1922522.24</v>
      </c>
      <c r="F176" s="107">
        <v>8</v>
      </c>
      <c r="G176" s="103">
        <v>6248197.2800000003</v>
      </c>
      <c r="H176" s="104">
        <v>26</v>
      </c>
    </row>
    <row r="177" spans="1:8" outlineLevel="1" x14ac:dyDescent="0.2">
      <c r="A177" s="169"/>
      <c r="B177" s="170" t="s">
        <v>52</v>
      </c>
      <c r="C177" s="171">
        <v>16357604.85</v>
      </c>
      <c r="D177" s="172">
        <v>153</v>
      </c>
      <c r="E177" s="171">
        <v>1176036.95</v>
      </c>
      <c r="F177" s="171">
        <v>11</v>
      </c>
      <c r="G177" s="171">
        <v>17533641.800000001</v>
      </c>
      <c r="H177" s="172">
        <v>164</v>
      </c>
    </row>
    <row r="178" spans="1:8" ht="12" outlineLevel="2" x14ac:dyDescent="0.2">
      <c r="A178" s="127"/>
      <c r="B178" s="102" t="s">
        <v>14</v>
      </c>
      <c r="C178" s="103">
        <v>1496774.3</v>
      </c>
      <c r="D178" s="104">
        <v>14</v>
      </c>
      <c r="E178" s="174">
        <v>0</v>
      </c>
      <c r="F178" s="107">
        <v>0</v>
      </c>
      <c r="G178" s="103">
        <v>1496774.3</v>
      </c>
      <c r="H178" s="104">
        <v>14</v>
      </c>
    </row>
    <row r="179" spans="1:8" ht="12" outlineLevel="2" x14ac:dyDescent="0.2">
      <c r="A179" s="127"/>
      <c r="B179" s="102" t="s">
        <v>15</v>
      </c>
      <c r="C179" s="103">
        <v>1496774.3</v>
      </c>
      <c r="D179" s="104">
        <v>14</v>
      </c>
      <c r="E179" s="174">
        <v>0</v>
      </c>
      <c r="F179" s="106">
        <v>0</v>
      </c>
      <c r="G179" s="103">
        <v>1496774.3</v>
      </c>
      <c r="H179" s="104">
        <v>14</v>
      </c>
    </row>
    <row r="180" spans="1:8" ht="12" outlineLevel="2" x14ac:dyDescent="0.2">
      <c r="A180" s="127"/>
      <c r="B180" s="102" t="s">
        <v>16</v>
      </c>
      <c r="C180" s="103">
        <v>1496774.3</v>
      </c>
      <c r="D180" s="104">
        <v>14</v>
      </c>
      <c r="E180" s="174">
        <v>0</v>
      </c>
      <c r="F180" s="107">
        <v>0</v>
      </c>
      <c r="G180" s="103">
        <v>1496774.3</v>
      </c>
      <c r="H180" s="104">
        <v>14</v>
      </c>
    </row>
    <row r="181" spans="1:8" ht="12" outlineLevel="2" x14ac:dyDescent="0.2">
      <c r="A181" s="127"/>
      <c r="B181" s="102" t="s">
        <v>3</v>
      </c>
      <c r="C181" s="103">
        <v>1496774.3</v>
      </c>
      <c r="D181" s="104">
        <v>14</v>
      </c>
      <c r="E181" s="174">
        <v>0</v>
      </c>
      <c r="F181" s="106">
        <v>0</v>
      </c>
      <c r="G181" s="103">
        <v>1496774.3</v>
      </c>
      <c r="H181" s="104">
        <v>14</v>
      </c>
    </row>
    <row r="182" spans="1:8" ht="12" outlineLevel="2" x14ac:dyDescent="0.2">
      <c r="A182" s="127"/>
      <c r="B182" s="102" t="s">
        <v>4</v>
      </c>
      <c r="C182" s="103">
        <v>1496774.3</v>
      </c>
      <c r="D182" s="104">
        <v>14</v>
      </c>
      <c r="E182" s="174">
        <v>0</v>
      </c>
      <c r="F182" s="107">
        <v>0</v>
      </c>
      <c r="G182" s="103">
        <v>1496774.3</v>
      </c>
      <c r="H182" s="104">
        <v>14</v>
      </c>
    </row>
    <row r="183" spans="1:8" ht="12" outlineLevel="2" x14ac:dyDescent="0.2">
      <c r="A183" s="127"/>
      <c r="B183" s="102" t="s">
        <v>5</v>
      </c>
      <c r="C183" s="103">
        <v>1069124.5</v>
      </c>
      <c r="D183" s="104">
        <v>10</v>
      </c>
      <c r="E183" s="174">
        <v>0</v>
      </c>
      <c r="F183" s="106">
        <v>0</v>
      </c>
      <c r="G183" s="103">
        <v>1069124.5</v>
      </c>
      <c r="H183" s="104">
        <v>10</v>
      </c>
    </row>
    <row r="184" spans="1:8" ht="12" outlineLevel="2" x14ac:dyDescent="0.2">
      <c r="A184" s="127"/>
      <c r="B184" s="102" t="s">
        <v>6</v>
      </c>
      <c r="C184" s="103">
        <v>1176036.95</v>
      </c>
      <c r="D184" s="104">
        <v>11</v>
      </c>
      <c r="E184" s="174">
        <v>0</v>
      </c>
      <c r="F184" s="106">
        <v>0</v>
      </c>
      <c r="G184" s="103">
        <v>1176036.95</v>
      </c>
      <c r="H184" s="104">
        <v>11</v>
      </c>
    </row>
    <row r="185" spans="1:8" ht="12" outlineLevel="2" x14ac:dyDescent="0.2">
      <c r="A185" s="127"/>
      <c r="B185" s="102" t="s">
        <v>7</v>
      </c>
      <c r="C185" s="103">
        <v>855299.6</v>
      </c>
      <c r="D185" s="104">
        <v>8</v>
      </c>
      <c r="E185" s="174">
        <v>0</v>
      </c>
      <c r="F185" s="106">
        <v>0</v>
      </c>
      <c r="G185" s="103">
        <v>855299.6</v>
      </c>
      <c r="H185" s="104">
        <v>8</v>
      </c>
    </row>
    <row r="186" spans="1:8" ht="12" outlineLevel="2" x14ac:dyDescent="0.2">
      <c r="A186" s="127"/>
      <c r="B186" s="102" t="s">
        <v>8</v>
      </c>
      <c r="C186" s="103">
        <v>1496774.3</v>
      </c>
      <c r="D186" s="104">
        <v>14</v>
      </c>
      <c r="E186" s="174">
        <v>106912.45</v>
      </c>
      <c r="F186" s="107">
        <v>1</v>
      </c>
      <c r="G186" s="103">
        <v>1603686.75</v>
      </c>
      <c r="H186" s="104">
        <v>15</v>
      </c>
    </row>
    <row r="187" spans="1:8" ht="12" outlineLevel="2" x14ac:dyDescent="0.2">
      <c r="A187" s="127"/>
      <c r="B187" s="102" t="s">
        <v>9</v>
      </c>
      <c r="C187" s="103">
        <v>1389861.85</v>
      </c>
      <c r="D187" s="104">
        <v>13</v>
      </c>
      <c r="E187" s="174">
        <v>427649.8</v>
      </c>
      <c r="F187" s="107">
        <v>4</v>
      </c>
      <c r="G187" s="103">
        <v>1817511.65</v>
      </c>
      <c r="H187" s="104">
        <v>17</v>
      </c>
    </row>
    <row r="188" spans="1:8" ht="12" outlineLevel="2" x14ac:dyDescent="0.2">
      <c r="A188" s="127"/>
      <c r="B188" s="102" t="s">
        <v>10</v>
      </c>
      <c r="C188" s="103">
        <v>1496774.3</v>
      </c>
      <c r="D188" s="104">
        <v>14</v>
      </c>
      <c r="E188" s="174">
        <v>320737.34999999998</v>
      </c>
      <c r="F188" s="107">
        <v>3</v>
      </c>
      <c r="G188" s="103">
        <v>1817511.65</v>
      </c>
      <c r="H188" s="104">
        <v>17</v>
      </c>
    </row>
    <row r="189" spans="1:8" ht="12" outlineLevel="2" x14ac:dyDescent="0.2">
      <c r="A189" s="127"/>
      <c r="B189" s="102" t="s">
        <v>11</v>
      </c>
      <c r="C189" s="103">
        <v>1389861.85</v>
      </c>
      <c r="D189" s="104">
        <v>13</v>
      </c>
      <c r="E189" s="174">
        <v>320737.34999999998</v>
      </c>
      <c r="F189" s="107">
        <v>3</v>
      </c>
      <c r="G189" s="103">
        <v>1710599.2</v>
      </c>
      <c r="H189" s="104">
        <v>16</v>
      </c>
    </row>
    <row r="190" spans="1:8" outlineLevel="1" x14ac:dyDescent="0.2">
      <c r="A190" s="169"/>
      <c r="B190" s="170" t="s">
        <v>53</v>
      </c>
      <c r="C190" s="171">
        <v>631897.56000000006</v>
      </c>
      <c r="D190" s="172">
        <v>4</v>
      </c>
      <c r="E190" s="171">
        <v>947846.34</v>
      </c>
      <c r="F190" s="171">
        <v>6</v>
      </c>
      <c r="G190" s="171">
        <v>1579743.9</v>
      </c>
      <c r="H190" s="172">
        <v>10</v>
      </c>
    </row>
    <row r="191" spans="1:8" outlineLevel="2" x14ac:dyDescent="0.2">
      <c r="A191" s="127"/>
      <c r="B191" s="102" t="s">
        <v>5</v>
      </c>
      <c r="C191" s="103">
        <v>157974.39000000001</v>
      </c>
      <c r="D191" s="104">
        <v>1</v>
      </c>
      <c r="E191" s="103">
        <v>0</v>
      </c>
      <c r="F191" s="126">
        <v>0</v>
      </c>
      <c r="G191" s="103">
        <v>157974.39000000001</v>
      </c>
      <c r="H191" s="104">
        <v>1</v>
      </c>
    </row>
    <row r="192" spans="1:8" outlineLevel="2" x14ac:dyDescent="0.2">
      <c r="A192" s="127"/>
      <c r="B192" s="102" t="s">
        <v>6</v>
      </c>
      <c r="C192" s="103">
        <v>157974.39000000001</v>
      </c>
      <c r="D192" s="104">
        <v>1</v>
      </c>
      <c r="E192" s="103">
        <v>0</v>
      </c>
      <c r="F192" s="126">
        <v>0</v>
      </c>
      <c r="G192" s="103">
        <v>157974.39000000001</v>
      </c>
      <c r="H192" s="104">
        <v>1</v>
      </c>
    </row>
    <row r="193" spans="1:8" outlineLevel="2" x14ac:dyDescent="0.2">
      <c r="A193" s="127"/>
      <c r="B193" s="102" t="s">
        <v>8</v>
      </c>
      <c r="C193" s="103">
        <v>157974.39000000001</v>
      </c>
      <c r="D193" s="104">
        <v>1</v>
      </c>
      <c r="E193" s="103">
        <v>157974.39000000001</v>
      </c>
      <c r="F193" s="126">
        <v>1</v>
      </c>
      <c r="G193" s="103">
        <v>315948.78000000003</v>
      </c>
      <c r="H193" s="104">
        <v>2</v>
      </c>
    </row>
    <row r="194" spans="1:8" outlineLevel="2" x14ac:dyDescent="0.2">
      <c r="A194" s="127"/>
      <c r="B194" s="102" t="s">
        <v>9</v>
      </c>
      <c r="C194" s="103">
        <v>157974.39000000001</v>
      </c>
      <c r="D194" s="104">
        <v>1</v>
      </c>
      <c r="E194" s="103">
        <v>789871.95</v>
      </c>
      <c r="F194" s="126">
        <v>5</v>
      </c>
      <c r="G194" s="103">
        <v>947846.34</v>
      </c>
      <c r="H194" s="104">
        <v>6</v>
      </c>
    </row>
    <row r="195" spans="1:8" outlineLevel="1" x14ac:dyDescent="0.2">
      <c r="A195" s="169"/>
      <c r="B195" s="170" t="s">
        <v>54</v>
      </c>
      <c r="C195" s="171">
        <v>3332180.32</v>
      </c>
      <c r="D195" s="172">
        <v>16</v>
      </c>
      <c r="E195" s="171">
        <v>208261.27</v>
      </c>
      <c r="F195" s="171">
        <v>1</v>
      </c>
      <c r="G195" s="171">
        <v>3540441.59</v>
      </c>
      <c r="H195" s="172">
        <v>17</v>
      </c>
    </row>
    <row r="196" spans="1:8" outlineLevel="2" x14ac:dyDescent="0.2">
      <c r="A196" s="127"/>
      <c r="B196" s="102" t="s">
        <v>14</v>
      </c>
      <c r="C196" s="103">
        <v>208261.27</v>
      </c>
      <c r="D196" s="104">
        <v>1</v>
      </c>
      <c r="E196" s="103">
        <v>0</v>
      </c>
      <c r="F196" s="126">
        <v>0</v>
      </c>
      <c r="G196" s="103">
        <v>208261.27</v>
      </c>
      <c r="H196" s="104">
        <v>1</v>
      </c>
    </row>
    <row r="197" spans="1:8" outlineLevel="2" x14ac:dyDescent="0.2">
      <c r="A197" s="127"/>
      <c r="B197" s="102" t="s">
        <v>15</v>
      </c>
      <c r="C197" s="103">
        <v>208261.27</v>
      </c>
      <c r="D197" s="104">
        <v>1</v>
      </c>
      <c r="E197" s="103">
        <v>0</v>
      </c>
      <c r="F197" s="126">
        <v>0</v>
      </c>
      <c r="G197" s="103">
        <v>208261.27</v>
      </c>
      <c r="H197" s="104">
        <v>1</v>
      </c>
    </row>
    <row r="198" spans="1:8" outlineLevel="2" x14ac:dyDescent="0.2">
      <c r="A198" s="127"/>
      <c r="B198" s="102" t="s">
        <v>16</v>
      </c>
      <c r="C198" s="103">
        <v>208261.27</v>
      </c>
      <c r="D198" s="104">
        <v>1</v>
      </c>
      <c r="E198" s="103">
        <v>0</v>
      </c>
      <c r="F198" s="126">
        <v>0</v>
      </c>
      <c r="G198" s="103">
        <v>208261.27</v>
      </c>
      <c r="H198" s="104">
        <v>1</v>
      </c>
    </row>
    <row r="199" spans="1:8" outlineLevel="2" x14ac:dyDescent="0.2">
      <c r="A199" s="127"/>
      <c r="B199" s="102" t="s">
        <v>3</v>
      </c>
      <c r="C199" s="103">
        <v>208261.27</v>
      </c>
      <c r="D199" s="104">
        <v>1</v>
      </c>
      <c r="E199" s="103">
        <v>0</v>
      </c>
      <c r="F199" s="126">
        <v>0</v>
      </c>
      <c r="G199" s="103">
        <v>208261.27</v>
      </c>
      <c r="H199" s="104">
        <v>1</v>
      </c>
    </row>
    <row r="200" spans="1:8" ht="12" outlineLevel="2" x14ac:dyDescent="0.2">
      <c r="A200" s="127"/>
      <c r="B200" s="102" t="s">
        <v>4</v>
      </c>
      <c r="C200" s="103">
        <v>208261.27</v>
      </c>
      <c r="D200" s="104">
        <v>1</v>
      </c>
      <c r="E200" s="174">
        <v>0</v>
      </c>
      <c r="F200" s="106">
        <v>0</v>
      </c>
      <c r="G200" s="103">
        <v>208261.27</v>
      </c>
      <c r="H200" s="104">
        <v>1</v>
      </c>
    </row>
    <row r="201" spans="1:8" outlineLevel="2" x14ac:dyDescent="0.2">
      <c r="A201" s="127"/>
      <c r="B201" s="102" t="s">
        <v>5</v>
      </c>
      <c r="C201" s="103">
        <v>208261.27</v>
      </c>
      <c r="D201" s="104">
        <v>1</v>
      </c>
      <c r="E201" s="103">
        <v>0</v>
      </c>
      <c r="F201" s="126">
        <v>0</v>
      </c>
      <c r="G201" s="103">
        <v>208261.27</v>
      </c>
      <c r="H201" s="104">
        <v>1</v>
      </c>
    </row>
    <row r="202" spans="1:8" ht="12" outlineLevel="2" x14ac:dyDescent="0.2">
      <c r="A202" s="127"/>
      <c r="B202" s="102" t="s">
        <v>6</v>
      </c>
      <c r="C202" s="103">
        <v>416522.54</v>
      </c>
      <c r="D202" s="104">
        <v>2</v>
      </c>
      <c r="E202" s="174">
        <v>0</v>
      </c>
      <c r="F202" s="106">
        <v>0</v>
      </c>
      <c r="G202" s="103">
        <v>416522.54</v>
      </c>
      <c r="H202" s="104">
        <v>2</v>
      </c>
    </row>
    <row r="203" spans="1:8" ht="12" outlineLevel="2" x14ac:dyDescent="0.2">
      <c r="A203" s="127"/>
      <c r="B203" s="102" t="s">
        <v>7</v>
      </c>
      <c r="C203" s="103">
        <v>416522.54</v>
      </c>
      <c r="D203" s="104">
        <v>2</v>
      </c>
      <c r="E203" s="174">
        <v>0</v>
      </c>
      <c r="F203" s="106">
        <v>0</v>
      </c>
      <c r="G203" s="103">
        <v>416522.54</v>
      </c>
      <c r="H203" s="104">
        <v>2</v>
      </c>
    </row>
    <row r="204" spans="1:8" ht="12" outlineLevel="2" x14ac:dyDescent="0.2">
      <c r="A204" s="127"/>
      <c r="B204" s="102" t="s">
        <v>8</v>
      </c>
      <c r="C204" s="103">
        <v>416522.54</v>
      </c>
      <c r="D204" s="104">
        <v>2</v>
      </c>
      <c r="E204" s="174">
        <v>0</v>
      </c>
      <c r="F204" s="106">
        <v>0</v>
      </c>
      <c r="G204" s="103">
        <v>416522.54</v>
      </c>
      <c r="H204" s="104">
        <v>2</v>
      </c>
    </row>
    <row r="205" spans="1:8" outlineLevel="2" x14ac:dyDescent="0.2">
      <c r="A205" s="127"/>
      <c r="B205" s="102" t="s">
        <v>9</v>
      </c>
      <c r="C205" s="103">
        <v>208261.27</v>
      </c>
      <c r="D205" s="104">
        <v>1</v>
      </c>
      <c r="E205" s="103">
        <v>208261.27</v>
      </c>
      <c r="F205" s="126">
        <v>1</v>
      </c>
      <c r="G205" s="103">
        <v>416522.54</v>
      </c>
      <c r="H205" s="104">
        <v>2</v>
      </c>
    </row>
    <row r="206" spans="1:8" ht="12" outlineLevel="2" x14ac:dyDescent="0.2">
      <c r="A206" s="127"/>
      <c r="B206" s="102" t="s">
        <v>10</v>
      </c>
      <c r="C206" s="103">
        <v>416522.54</v>
      </c>
      <c r="D206" s="104">
        <v>2</v>
      </c>
      <c r="E206" s="174">
        <v>0</v>
      </c>
      <c r="F206" s="106">
        <v>0</v>
      </c>
      <c r="G206" s="103">
        <v>416522.54</v>
      </c>
      <c r="H206" s="104">
        <v>2</v>
      </c>
    </row>
    <row r="207" spans="1:8" outlineLevel="2" x14ac:dyDescent="0.2">
      <c r="A207" s="127"/>
      <c r="B207" s="102" t="s">
        <v>11</v>
      </c>
      <c r="C207" s="103">
        <v>208261.27</v>
      </c>
      <c r="D207" s="104">
        <v>1</v>
      </c>
      <c r="E207" s="103">
        <v>0</v>
      </c>
      <c r="F207" s="126">
        <v>0</v>
      </c>
      <c r="G207" s="103">
        <v>208261.27</v>
      </c>
      <c r="H207" s="104">
        <v>1</v>
      </c>
    </row>
    <row r="208" spans="1:8" s="28" customFormat="1" x14ac:dyDescent="0.2">
      <c r="A208" s="175"/>
      <c r="B208" s="175"/>
      <c r="C208" s="175"/>
      <c r="D208" s="175"/>
      <c r="E208" s="176"/>
      <c r="F208" s="175"/>
      <c r="G208" s="177">
        <v>0</v>
      </c>
      <c r="H208" s="178">
        <v>0</v>
      </c>
    </row>
    <row r="209" spans="1:8" x14ac:dyDescent="0.2">
      <c r="A209" s="97" t="s">
        <v>55</v>
      </c>
      <c r="B209" s="97" t="s">
        <v>56</v>
      </c>
      <c r="C209" s="98">
        <v>138117788.81999999</v>
      </c>
      <c r="D209" s="99">
        <v>794</v>
      </c>
      <c r="E209" s="98">
        <v>5611046.7199999997</v>
      </c>
      <c r="F209" s="100">
        <v>28</v>
      </c>
      <c r="G209" s="98">
        <v>143728835.53999999</v>
      </c>
      <c r="H209" s="99">
        <v>822</v>
      </c>
    </row>
    <row r="210" spans="1:8" outlineLevel="1" x14ac:dyDescent="0.2">
      <c r="A210" s="169"/>
      <c r="B210" s="170" t="s">
        <v>57</v>
      </c>
      <c r="C210" s="171">
        <v>32183874.699999999</v>
      </c>
      <c r="D210" s="172">
        <v>115</v>
      </c>
      <c r="E210" s="171">
        <v>1679158.68</v>
      </c>
      <c r="F210" s="171">
        <v>6</v>
      </c>
      <c r="G210" s="171">
        <v>33863033.380000003</v>
      </c>
      <c r="H210" s="172">
        <v>121</v>
      </c>
    </row>
    <row r="211" spans="1:8" ht="12" outlineLevel="2" x14ac:dyDescent="0.2">
      <c r="A211" s="127"/>
      <c r="B211" s="102" t="s">
        <v>14</v>
      </c>
      <c r="C211" s="103">
        <v>1679158.68</v>
      </c>
      <c r="D211" s="104">
        <v>6</v>
      </c>
      <c r="E211" s="174">
        <v>0</v>
      </c>
      <c r="F211" s="106">
        <v>0</v>
      </c>
      <c r="G211" s="103">
        <v>1679158.68</v>
      </c>
      <c r="H211" s="104">
        <v>6</v>
      </c>
    </row>
    <row r="212" spans="1:8" ht="12" outlineLevel="2" x14ac:dyDescent="0.2">
      <c r="A212" s="127"/>
      <c r="B212" s="102" t="s">
        <v>15</v>
      </c>
      <c r="C212" s="103">
        <v>1679158.68</v>
      </c>
      <c r="D212" s="104">
        <v>6</v>
      </c>
      <c r="E212" s="174">
        <v>0</v>
      </c>
      <c r="F212" s="106">
        <v>0</v>
      </c>
      <c r="G212" s="103">
        <v>1679158.68</v>
      </c>
      <c r="H212" s="104">
        <v>6</v>
      </c>
    </row>
    <row r="213" spans="1:8" ht="12" outlineLevel="2" x14ac:dyDescent="0.2">
      <c r="A213" s="127"/>
      <c r="B213" s="102" t="s">
        <v>16</v>
      </c>
      <c r="C213" s="103">
        <v>2238878.2400000002</v>
      </c>
      <c r="D213" s="104">
        <v>8</v>
      </c>
      <c r="E213" s="174">
        <v>0</v>
      </c>
      <c r="F213" s="107">
        <v>0</v>
      </c>
      <c r="G213" s="103">
        <v>2238878.2400000002</v>
      </c>
      <c r="H213" s="104">
        <v>8</v>
      </c>
    </row>
    <row r="214" spans="1:8" ht="12" outlineLevel="2" x14ac:dyDescent="0.2">
      <c r="A214" s="127"/>
      <c r="B214" s="102" t="s">
        <v>3</v>
      </c>
      <c r="C214" s="103">
        <v>4477756.4800000004</v>
      </c>
      <c r="D214" s="104">
        <v>16</v>
      </c>
      <c r="E214" s="174">
        <v>0</v>
      </c>
      <c r="F214" s="106">
        <v>0</v>
      </c>
      <c r="G214" s="103">
        <v>4477756.4800000004</v>
      </c>
      <c r="H214" s="104">
        <v>16</v>
      </c>
    </row>
    <row r="215" spans="1:8" ht="12" outlineLevel="2" x14ac:dyDescent="0.2">
      <c r="A215" s="127"/>
      <c r="B215" s="102" t="s">
        <v>4</v>
      </c>
      <c r="C215" s="103">
        <v>3078457.58</v>
      </c>
      <c r="D215" s="104">
        <v>11</v>
      </c>
      <c r="E215" s="174">
        <v>0</v>
      </c>
      <c r="F215" s="106">
        <v>0</v>
      </c>
      <c r="G215" s="103">
        <v>3078457.58</v>
      </c>
      <c r="H215" s="104">
        <v>11</v>
      </c>
    </row>
    <row r="216" spans="1:8" ht="12" outlineLevel="2" x14ac:dyDescent="0.2">
      <c r="A216" s="127"/>
      <c r="B216" s="102" t="s">
        <v>5</v>
      </c>
      <c r="C216" s="103">
        <v>2518738.02</v>
      </c>
      <c r="D216" s="104">
        <v>9</v>
      </c>
      <c r="E216" s="174">
        <v>0</v>
      </c>
      <c r="F216" s="107">
        <v>0</v>
      </c>
      <c r="G216" s="103">
        <v>2518738.02</v>
      </c>
      <c r="H216" s="104">
        <v>9</v>
      </c>
    </row>
    <row r="217" spans="1:8" ht="12" outlineLevel="2" x14ac:dyDescent="0.2">
      <c r="A217" s="127"/>
      <c r="B217" s="102" t="s">
        <v>6</v>
      </c>
      <c r="C217" s="103">
        <v>2238878.2400000002</v>
      </c>
      <c r="D217" s="104">
        <v>8</v>
      </c>
      <c r="E217" s="174">
        <v>0</v>
      </c>
      <c r="F217" s="106">
        <v>0</v>
      </c>
      <c r="G217" s="103">
        <v>2238878.2400000002</v>
      </c>
      <c r="H217" s="104">
        <v>8</v>
      </c>
    </row>
    <row r="218" spans="1:8" ht="12" outlineLevel="2" x14ac:dyDescent="0.2">
      <c r="A218" s="127"/>
      <c r="B218" s="102" t="s">
        <v>7</v>
      </c>
      <c r="C218" s="103">
        <v>4197896.7</v>
      </c>
      <c r="D218" s="104">
        <v>15</v>
      </c>
      <c r="E218" s="174">
        <v>0</v>
      </c>
      <c r="F218" s="107">
        <v>0</v>
      </c>
      <c r="G218" s="103">
        <v>4197896.7</v>
      </c>
      <c r="H218" s="104">
        <v>15</v>
      </c>
    </row>
    <row r="219" spans="1:8" ht="12" outlineLevel="2" x14ac:dyDescent="0.2">
      <c r="A219" s="127"/>
      <c r="B219" s="102" t="s">
        <v>8</v>
      </c>
      <c r="C219" s="103">
        <v>2518738.02</v>
      </c>
      <c r="D219" s="104">
        <v>9</v>
      </c>
      <c r="E219" s="174">
        <v>839579.34</v>
      </c>
      <c r="F219" s="106">
        <v>3</v>
      </c>
      <c r="G219" s="103">
        <v>3358317.36</v>
      </c>
      <c r="H219" s="104">
        <v>12</v>
      </c>
    </row>
    <row r="220" spans="1:8" outlineLevel="2" x14ac:dyDescent="0.2">
      <c r="A220" s="127"/>
      <c r="B220" s="102" t="s">
        <v>9</v>
      </c>
      <c r="C220" s="103">
        <v>2518738.02</v>
      </c>
      <c r="D220" s="104">
        <v>9</v>
      </c>
      <c r="E220" s="103">
        <v>279859.78000000003</v>
      </c>
      <c r="F220" s="126">
        <v>1</v>
      </c>
      <c r="G220" s="103">
        <v>2798597.8</v>
      </c>
      <c r="H220" s="104">
        <v>10</v>
      </c>
    </row>
    <row r="221" spans="1:8" ht="12" outlineLevel="2" x14ac:dyDescent="0.2">
      <c r="A221" s="127"/>
      <c r="B221" s="102" t="s">
        <v>10</v>
      </c>
      <c r="C221" s="103">
        <v>2518738.02</v>
      </c>
      <c r="D221" s="104">
        <v>9</v>
      </c>
      <c r="E221" s="174">
        <v>279859.78000000003</v>
      </c>
      <c r="F221" s="107">
        <v>1</v>
      </c>
      <c r="G221" s="103">
        <v>2798597.8</v>
      </c>
      <c r="H221" s="104">
        <v>10</v>
      </c>
    </row>
    <row r="222" spans="1:8" ht="12" outlineLevel="2" x14ac:dyDescent="0.2">
      <c r="A222" s="127"/>
      <c r="B222" s="102" t="s">
        <v>11</v>
      </c>
      <c r="C222" s="103">
        <v>2518738.02</v>
      </c>
      <c r="D222" s="104">
        <v>9</v>
      </c>
      <c r="E222" s="174">
        <v>279859.78000000003</v>
      </c>
      <c r="F222" s="107">
        <v>1</v>
      </c>
      <c r="G222" s="103">
        <v>2798597.8</v>
      </c>
      <c r="H222" s="104">
        <v>10</v>
      </c>
    </row>
    <row r="223" spans="1:8" outlineLevel="1" x14ac:dyDescent="0.2">
      <c r="A223" s="169"/>
      <c r="B223" s="170" t="s">
        <v>58</v>
      </c>
      <c r="C223" s="171">
        <v>27468366.239999998</v>
      </c>
      <c r="D223" s="172">
        <v>48</v>
      </c>
      <c r="E223" s="171">
        <v>1144515.26</v>
      </c>
      <c r="F223" s="171">
        <v>2</v>
      </c>
      <c r="G223" s="171">
        <v>28612881.5</v>
      </c>
      <c r="H223" s="172">
        <v>50</v>
      </c>
    </row>
    <row r="224" spans="1:8" ht="12" outlineLevel="2" x14ac:dyDescent="0.2">
      <c r="A224" s="127"/>
      <c r="B224" s="102" t="s">
        <v>14</v>
      </c>
      <c r="C224" s="103">
        <v>1716772.89</v>
      </c>
      <c r="D224" s="104">
        <v>3</v>
      </c>
      <c r="E224" s="174">
        <v>0</v>
      </c>
      <c r="F224" s="106">
        <v>0</v>
      </c>
      <c r="G224" s="103">
        <v>1716772.89</v>
      </c>
      <c r="H224" s="104">
        <v>3</v>
      </c>
    </row>
    <row r="225" spans="1:8" ht="12" outlineLevel="2" x14ac:dyDescent="0.2">
      <c r="A225" s="127"/>
      <c r="B225" s="102" t="s">
        <v>15</v>
      </c>
      <c r="C225" s="103">
        <v>2289030.52</v>
      </c>
      <c r="D225" s="104">
        <v>4</v>
      </c>
      <c r="E225" s="174">
        <v>0</v>
      </c>
      <c r="F225" s="106">
        <v>0</v>
      </c>
      <c r="G225" s="103">
        <v>2289030.52</v>
      </c>
      <c r="H225" s="104">
        <v>4</v>
      </c>
    </row>
    <row r="226" spans="1:8" ht="12" outlineLevel="2" x14ac:dyDescent="0.2">
      <c r="A226" s="127"/>
      <c r="B226" s="102" t="s">
        <v>16</v>
      </c>
      <c r="C226" s="103">
        <v>1716772.89</v>
      </c>
      <c r="D226" s="104">
        <v>3</v>
      </c>
      <c r="E226" s="174">
        <v>0</v>
      </c>
      <c r="F226" s="106">
        <v>0</v>
      </c>
      <c r="G226" s="103">
        <v>1716772.89</v>
      </c>
      <c r="H226" s="104">
        <v>3</v>
      </c>
    </row>
    <row r="227" spans="1:8" ht="12" outlineLevel="2" x14ac:dyDescent="0.2">
      <c r="A227" s="127"/>
      <c r="B227" s="102" t="s">
        <v>3</v>
      </c>
      <c r="C227" s="103">
        <v>1716772.89</v>
      </c>
      <c r="D227" s="104">
        <v>3</v>
      </c>
      <c r="E227" s="174">
        <v>0</v>
      </c>
      <c r="F227" s="106">
        <v>0</v>
      </c>
      <c r="G227" s="103">
        <v>1716772.89</v>
      </c>
      <c r="H227" s="104">
        <v>3</v>
      </c>
    </row>
    <row r="228" spans="1:8" ht="12" outlineLevel="2" x14ac:dyDescent="0.2">
      <c r="A228" s="127"/>
      <c r="B228" s="102" t="s">
        <v>4</v>
      </c>
      <c r="C228" s="103">
        <v>2289030.52</v>
      </c>
      <c r="D228" s="104">
        <v>4</v>
      </c>
      <c r="E228" s="174">
        <v>0</v>
      </c>
      <c r="F228" s="106">
        <v>0</v>
      </c>
      <c r="G228" s="103">
        <v>2289030.52</v>
      </c>
      <c r="H228" s="104">
        <v>4</v>
      </c>
    </row>
    <row r="229" spans="1:8" ht="12" outlineLevel="2" x14ac:dyDescent="0.2">
      <c r="A229" s="127"/>
      <c r="B229" s="102" t="s">
        <v>5</v>
      </c>
      <c r="C229" s="103">
        <v>2289030.52</v>
      </c>
      <c r="D229" s="104">
        <v>4</v>
      </c>
      <c r="E229" s="174">
        <v>0</v>
      </c>
      <c r="F229" s="106">
        <v>0</v>
      </c>
      <c r="G229" s="103">
        <v>2289030.52</v>
      </c>
      <c r="H229" s="104">
        <v>4</v>
      </c>
    </row>
    <row r="230" spans="1:8" ht="12" outlineLevel="2" x14ac:dyDescent="0.2">
      <c r="A230" s="127"/>
      <c r="B230" s="102" t="s">
        <v>6</v>
      </c>
      <c r="C230" s="103">
        <v>2861288.15</v>
      </c>
      <c r="D230" s="104">
        <v>5</v>
      </c>
      <c r="E230" s="174">
        <v>0</v>
      </c>
      <c r="F230" s="106">
        <v>0</v>
      </c>
      <c r="G230" s="103">
        <v>2861288.15</v>
      </c>
      <c r="H230" s="104">
        <v>5</v>
      </c>
    </row>
    <row r="231" spans="1:8" ht="12" outlineLevel="2" x14ac:dyDescent="0.2">
      <c r="A231" s="127"/>
      <c r="B231" s="102" t="s">
        <v>7</v>
      </c>
      <c r="C231" s="103">
        <v>4005803.41</v>
      </c>
      <c r="D231" s="104">
        <v>7</v>
      </c>
      <c r="E231" s="174">
        <v>0</v>
      </c>
      <c r="F231" s="106">
        <v>0</v>
      </c>
      <c r="G231" s="103">
        <v>4005803.41</v>
      </c>
      <c r="H231" s="104">
        <v>7</v>
      </c>
    </row>
    <row r="232" spans="1:8" ht="12" outlineLevel="2" x14ac:dyDescent="0.2">
      <c r="A232" s="127"/>
      <c r="B232" s="102" t="s">
        <v>8</v>
      </c>
      <c r="C232" s="103">
        <v>2861288.15</v>
      </c>
      <c r="D232" s="104">
        <v>5</v>
      </c>
      <c r="E232" s="174">
        <v>572257.63</v>
      </c>
      <c r="F232" s="106">
        <v>1</v>
      </c>
      <c r="G232" s="103">
        <v>3433545.78</v>
      </c>
      <c r="H232" s="104">
        <v>6</v>
      </c>
    </row>
    <row r="233" spans="1:8" ht="12" outlineLevel="2" x14ac:dyDescent="0.2">
      <c r="A233" s="127"/>
      <c r="B233" s="102" t="s">
        <v>9</v>
      </c>
      <c r="C233" s="103">
        <v>2289030.52</v>
      </c>
      <c r="D233" s="104">
        <v>4</v>
      </c>
      <c r="E233" s="174">
        <v>572257.63</v>
      </c>
      <c r="F233" s="106">
        <v>1</v>
      </c>
      <c r="G233" s="103">
        <v>2861288.15</v>
      </c>
      <c r="H233" s="104">
        <v>5</v>
      </c>
    </row>
    <row r="234" spans="1:8" ht="12" outlineLevel="2" x14ac:dyDescent="0.2">
      <c r="A234" s="127"/>
      <c r="B234" s="102" t="s">
        <v>10</v>
      </c>
      <c r="C234" s="103">
        <v>2289030.52</v>
      </c>
      <c r="D234" s="104">
        <v>4</v>
      </c>
      <c r="E234" s="174">
        <v>0</v>
      </c>
      <c r="F234" s="106">
        <v>0</v>
      </c>
      <c r="G234" s="103">
        <v>2289030.52</v>
      </c>
      <c r="H234" s="104">
        <v>4</v>
      </c>
    </row>
    <row r="235" spans="1:8" ht="12" outlineLevel="2" x14ac:dyDescent="0.2">
      <c r="A235" s="127"/>
      <c r="B235" s="102" t="s">
        <v>11</v>
      </c>
      <c r="C235" s="103">
        <v>1144515.26</v>
      </c>
      <c r="D235" s="104">
        <v>2</v>
      </c>
      <c r="E235" s="174">
        <v>0</v>
      </c>
      <c r="F235" s="106">
        <v>0</v>
      </c>
      <c r="G235" s="103">
        <v>1144515.26</v>
      </c>
      <c r="H235" s="104">
        <v>2</v>
      </c>
    </row>
    <row r="236" spans="1:8" outlineLevel="1" x14ac:dyDescent="0.2">
      <c r="A236" s="169"/>
      <c r="B236" s="170" t="s">
        <v>59</v>
      </c>
      <c r="C236" s="171">
        <v>279451.11</v>
      </c>
      <c r="D236" s="172">
        <v>1</v>
      </c>
      <c r="E236" s="171">
        <v>558902.22</v>
      </c>
      <c r="F236" s="171">
        <v>2</v>
      </c>
      <c r="G236" s="171">
        <v>838353.33</v>
      </c>
      <c r="H236" s="172">
        <v>3</v>
      </c>
    </row>
    <row r="237" spans="1:8" ht="12" outlineLevel="2" x14ac:dyDescent="0.2">
      <c r="A237" s="127"/>
      <c r="B237" s="102" t="s">
        <v>3</v>
      </c>
      <c r="C237" s="103">
        <v>279451.11</v>
      </c>
      <c r="D237" s="104">
        <v>1</v>
      </c>
      <c r="E237" s="174">
        <v>0</v>
      </c>
      <c r="F237" s="106">
        <v>0</v>
      </c>
      <c r="G237" s="103">
        <v>279451.11</v>
      </c>
      <c r="H237" s="104">
        <v>1</v>
      </c>
    </row>
    <row r="238" spans="1:8" ht="12" outlineLevel="2" x14ac:dyDescent="0.2">
      <c r="A238" s="127"/>
      <c r="B238" s="102" t="s">
        <v>8</v>
      </c>
      <c r="C238" s="145"/>
      <c r="D238" s="145"/>
      <c r="E238" s="174">
        <v>558902.22</v>
      </c>
      <c r="F238" s="106">
        <v>2</v>
      </c>
      <c r="G238" s="103">
        <v>558902.22</v>
      </c>
      <c r="H238" s="104">
        <v>2</v>
      </c>
    </row>
    <row r="239" spans="1:8" outlineLevel="1" x14ac:dyDescent="0.2">
      <c r="A239" s="169"/>
      <c r="B239" s="170" t="s">
        <v>52</v>
      </c>
      <c r="C239" s="171">
        <v>50676501.299999997</v>
      </c>
      <c r="D239" s="172">
        <v>474</v>
      </c>
      <c r="E239" s="171">
        <v>1603686.75</v>
      </c>
      <c r="F239" s="171">
        <v>15</v>
      </c>
      <c r="G239" s="171">
        <v>52280188.049999997</v>
      </c>
      <c r="H239" s="172">
        <v>489</v>
      </c>
    </row>
    <row r="240" spans="1:8" ht="12" outlineLevel="2" x14ac:dyDescent="0.2">
      <c r="A240" s="127"/>
      <c r="B240" s="102" t="s">
        <v>14</v>
      </c>
      <c r="C240" s="103">
        <v>3528110.85</v>
      </c>
      <c r="D240" s="104">
        <v>33</v>
      </c>
      <c r="E240" s="174">
        <v>0</v>
      </c>
      <c r="F240" s="107">
        <v>0</v>
      </c>
      <c r="G240" s="103">
        <v>3528110.85</v>
      </c>
      <c r="H240" s="104">
        <v>33</v>
      </c>
    </row>
    <row r="241" spans="1:8" ht="12" outlineLevel="2" x14ac:dyDescent="0.2">
      <c r="A241" s="127"/>
      <c r="B241" s="102" t="s">
        <v>15</v>
      </c>
      <c r="C241" s="103">
        <v>3528110.85</v>
      </c>
      <c r="D241" s="104">
        <v>33</v>
      </c>
      <c r="E241" s="174">
        <v>0</v>
      </c>
      <c r="F241" s="107">
        <v>0</v>
      </c>
      <c r="G241" s="103">
        <v>3528110.85</v>
      </c>
      <c r="H241" s="104">
        <v>33</v>
      </c>
    </row>
    <row r="242" spans="1:8" ht="12" outlineLevel="2" x14ac:dyDescent="0.2">
      <c r="A242" s="127"/>
      <c r="B242" s="102" t="s">
        <v>16</v>
      </c>
      <c r="C242" s="103">
        <v>3528110.85</v>
      </c>
      <c r="D242" s="104">
        <v>33</v>
      </c>
      <c r="E242" s="174">
        <v>0</v>
      </c>
      <c r="F242" s="107">
        <v>0</v>
      </c>
      <c r="G242" s="103">
        <v>3528110.85</v>
      </c>
      <c r="H242" s="104">
        <v>33</v>
      </c>
    </row>
    <row r="243" spans="1:8" ht="12" outlineLevel="2" x14ac:dyDescent="0.2">
      <c r="A243" s="127"/>
      <c r="B243" s="102" t="s">
        <v>3</v>
      </c>
      <c r="C243" s="103">
        <v>3528110.85</v>
      </c>
      <c r="D243" s="104">
        <v>33</v>
      </c>
      <c r="E243" s="174">
        <v>0</v>
      </c>
      <c r="F243" s="107">
        <v>0</v>
      </c>
      <c r="G243" s="103">
        <v>3528110.85</v>
      </c>
      <c r="H243" s="104">
        <v>33</v>
      </c>
    </row>
    <row r="244" spans="1:8" ht="12" outlineLevel="2" x14ac:dyDescent="0.2">
      <c r="A244" s="127"/>
      <c r="B244" s="102" t="s">
        <v>4</v>
      </c>
      <c r="C244" s="103">
        <v>3635023.3</v>
      </c>
      <c r="D244" s="104">
        <v>34</v>
      </c>
      <c r="E244" s="174">
        <v>0</v>
      </c>
      <c r="F244" s="107">
        <v>0</v>
      </c>
      <c r="G244" s="103">
        <v>3635023.3</v>
      </c>
      <c r="H244" s="104">
        <v>34</v>
      </c>
    </row>
    <row r="245" spans="1:8" ht="12" outlineLevel="2" x14ac:dyDescent="0.2">
      <c r="A245" s="127"/>
      <c r="B245" s="102" t="s">
        <v>5</v>
      </c>
      <c r="C245" s="103">
        <v>3528110.85</v>
      </c>
      <c r="D245" s="104">
        <v>33</v>
      </c>
      <c r="E245" s="174">
        <v>0</v>
      </c>
      <c r="F245" s="107">
        <v>0</v>
      </c>
      <c r="G245" s="103">
        <v>3528110.85</v>
      </c>
      <c r="H245" s="104">
        <v>33</v>
      </c>
    </row>
    <row r="246" spans="1:8" ht="12" outlineLevel="2" x14ac:dyDescent="0.2">
      <c r="A246" s="127"/>
      <c r="B246" s="102" t="s">
        <v>6</v>
      </c>
      <c r="C246" s="103">
        <v>3635023.3</v>
      </c>
      <c r="D246" s="104">
        <v>34</v>
      </c>
      <c r="E246" s="174">
        <v>0</v>
      </c>
      <c r="F246" s="107">
        <v>0</v>
      </c>
      <c r="G246" s="103">
        <v>3635023.3</v>
      </c>
      <c r="H246" s="104">
        <v>34</v>
      </c>
    </row>
    <row r="247" spans="1:8" ht="12" outlineLevel="2" x14ac:dyDescent="0.2">
      <c r="A247" s="127"/>
      <c r="B247" s="102" t="s">
        <v>7</v>
      </c>
      <c r="C247" s="103">
        <v>3421198.4</v>
      </c>
      <c r="D247" s="104">
        <v>32</v>
      </c>
      <c r="E247" s="174">
        <v>0</v>
      </c>
      <c r="F247" s="107">
        <v>0</v>
      </c>
      <c r="G247" s="103">
        <v>3421198.4</v>
      </c>
      <c r="H247" s="104">
        <v>32</v>
      </c>
    </row>
    <row r="248" spans="1:8" ht="12" outlineLevel="2" x14ac:dyDescent="0.2">
      <c r="A248" s="127"/>
      <c r="B248" s="102" t="s">
        <v>8</v>
      </c>
      <c r="C248" s="103">
        <v>5666359.8499999996</v>
      </c>
      <c r="D248" s="104">
        <v>53</v>
      </c>
      <c r="E248" s="174">
        <v>0</v>
      </c>
      <c r="F248" s="107">
        <v>0</v>
      </c>
      <c r="G248" s="103">
        <v>5666359.8499999996</v>
      </c>
      <c r="H248" s="104">
        <v>53</v>
      </c>
    </row>
    <row r="249" spans="1:8" ht="12" outlineLevel="2" x14ac:dyDescent="0.2">
      <c r="A249" s="127"/>
      <c r="B249" s="102" t="s">
        <v>9</v>
      </c>
      <c r="C249" s="103">
        <v>5559447.4000000004</v>
      </c>
      <c r="D249" s="104">
        <v>52</v>
      </c>
      <c r="E249" s="174">
        <v>534562.25</v>
      </c>
      <c r="F249" s="107">
        <v>5</v>
      </c>
      <c r="G249" s="103">
        <v>6094009.6500000004</v>
      </c>
      <c r="H249" s="104">
        <v>57</v>
      </c>
    </row>
    <row r="250" spans="1:8" ht="12" outlineLevel="2" x14ac:dyDescent="0.2">
      <c r="A250" s="127"/>
      <c r="B250" s="102" t="s">
        <v>10</v>
      </c>
      <c r="C250" s="103">
        <v>5666359.8499999996</v>
      </c>
      <c r="D250" s="104">
        <v>53</v>
      </c>
      <c r="E250" s="174">
        <v>534562.25</v>
      </c>
      <c r="F250" s="107">
        <v>5</v>
      </c>
      <c r="G250" s="103">
        <v>6200922.0999999996</v>
      </c>
      <c r="H250" s="104">
        <v>58</v>
      </c>
    </row>
    <row r="251" spans="1:8" ht="12" outlineLevel="2" x14ac:dyDescent="0.2">
      <c r="A251" s="127"/>
      <c r="B251" s="102" t="s">
        <v>11</v>
      </c>
      <c r="C251" s="103">
        <v>5452534.9500000002</v>
      </c>
      <c r="D251" s="104">
        <v>51</v>
      </c>
      <c r="E251" s="174">
        <v>534562.25</v>
      </c>
      <c r="F251" s="107">
        <v>5</v>
      </c>
      <c r="G251" s="103">
        <v>5987097.2000000002</v>
      </c>
      <c r="H251" s="104">
        <v>56</v>
      </c>
    </row>
    <row r="252" spans="1:8" outlineLevel="1" x14ac:dyDescent="0.2">
      <c r="A252" s="169"/>
      <c r="B252" s="170" t="s">
        <v>54</v>
      </c>
      <c r="C252" s="171">
        <v>3956964.13</v>
      </c>
      <c r="D252" s="172">
        <v>19</v>
      </c>
      <c r="E252" s="171">
        <v>624783.81000000006</v>
      </c>
      <c r="F252" s="171">
        <v>3</v>
      </c>
      <c r="G252" s="171">
        <v>4581747.9400000004</v>
      </c>
      <c r="H252" s="172">
        <v>22</v>
      </c>
    </row>
    <row r="253" spans="1:8" ht="12" outlineLevel="2" x14ac:dyDescent="0.2">
      <c r="A253" s="127"/>
      <c r="B253" s="102" t="s">
        <v>14</v>
      </c>
      <c r="C253" s="103">
        <v>416522.54</v>
      </c>
      <c r="D253" s="104">
        <v>2</v>
      </c>
      <c r="E253" s="174">
        <v>0</v>
      </c>
      <c r="F253" s="106">
        <v>0</v>
      </c>
      <c r="G253" s="103">
        <v>416522.54</v>
      </c>
      <c r="H253" s="104">
        <v>2</v>
      </c>
    </row>
    <row r="254" spans="1:8" ht="12" outlineLevel="2" x14ac:dyDescent="0.2">
      <c r="A254" s="127"/>
      <c r="B254" s="102" t="s">
        <v>15</v>
      </c>
      <c r="C254" s="103">
        <v>416522.54</v>
      </c>
      <c r="D254" s="104">
        <v>2</v>
      </c>
      <c r="E254" s="174">
        <v>0</v>
      </c>
      <c r="F254" s="106">
        <v>0</v>
      </c>
      <c r="G254" s="103">
        <v>416522.54</v>
      </c>
      <c r="H254" s="104">
        <v>2</v>
      </c>
    </row>
    <row r="255" spans="1:8" ht="12" outlineLevel="2" x14ac:dyDescent="0.2">
      <c r="A255" s="127"/>
      <c r="B255" s="102" t="s">
        <v>16</v>
      </c>
      <c r="C255" s="103">
        <v>208261.27</v>
      </c>
      <c r="D255" s="104">
        <v>1</v>
      </c>
      <c r="E255" s="174">
        <v>0</v>
      </c>
      <c r="F255" s="106">
        <v>0</v>
      </c>
      <c r="G255" s="103">
        <v>208261.27</v>
      </c>
      <c r="H255" s="104">
        <v>1</v>
      </c>
    </row>
    <row r="256" spans="1:8" ht="12" outlineLevel="2" x14ac:dyDescent="0.2">
      <c r="A256" s="127"/>
      <c r="B256" s="102" t="s">
        <v>3</v>
      </c>
      <c r="C256" s="103">
        <v>208261.27</v>
      </c>
      <c r="D256" s="104">
        <v>1</v>
      </c>
      <c r="E256" s="174">
        <v>0</v>
      </c>
      <c r="F256" s="106">
        <v>0</v>
      </c>
      <c r="G256" s="103">
        <v>208261.27</v>
      </c>
      <c r="H256" s="104">
        <v>1</v>
      </c>
    </row>
    <row r="257" spans="1:8" ht="12" outlineLevel="2" x14ac:dyDescent="0.2">
      <c r="A257" s="127"/>
      <c r="B257" s="102" t="s">
        <v>4</v>
      </c>
      <c r="C257" s="103">
        <v>416522.54</v>
      </c>
      <c r="D257" s="104">
        <v>2</v>
      </c>
      <c r="E257" s="174">
        <v>0</v>
      </c>
      <c r="F257" s="106">
        <v>0</v>
      </c>
      <c r="G257" s="103">
        <v>416522.54</v>
      </c>
      <c r="H257" s="104">
        <v>2</v>
      </c>
    </row>
    <row r="258" spans="1:8" ht="12" outlineLevel="2" x14ac:dyDescent="0.2">
      <c r="A258" s="127"/>
      <c r="B258" s="102" t="s">
        <v>5</v>
      </c>
      <c r="C258" s="103">
        <v>208261.27</v>
      </c>
      <c r="D258" s="104">
        <v>1</v>
      </c>
      <c r="E258" s="174">
        <v>0</v>
      </c>
      <c r="F258" s="106">
        <v>0</v>
      </c>
      <c r="G258" s="103">
        <v>208261.27</v>
      </c>
      <c r="H258" s="104">
        <v>1</v>
      </c>
    </row>
    <row r="259" spans="1:8" ht="12" outlineLevel="2" x14ac:dyDescent="0.2">
      <c r="A259" s="127"/>
      <c r="B259" s="102" t="s">
        <v>6</v>
      </c>
      <c r="C259" s="103">
        <v>416522.54</v>
      </c>
      <c r="D259" s="104">
        <v>2</v>
      </c>
      <c r="E259" s="174">
        <v>0</v>
      </c>
      <c r="F259" s="106">
        <v>0</v>
      </c>
      <c r="G259" s="103">
        <v>416522.54</v>
      </c>
      <c r="H259" s="104">
        <v>2</v>
      </c>
    </row>
    <row r="260" spans="1:8" ht="12" outlineLevel="2" x14ac:dyDescent="0.2">
      <c r="A260" s="127"/>
      <c r="B260" s="102" t="s">
        <v>7</v>
      </c>
      <c r="C260" s="103">
        <v>416522.54</v>
      </c>
      <c r="D260" s="104">
        <v>2</v>
      </c>
      <c r="E260" s="174">
        <v>0</v>
      </c>
      <c r="F260" s="106">
        <v>0</v>
      </c>
      <c r="G260" s="103">
        <v>416522.54</v>
      </c>
      <c r="H260" s="104">
        <v>2</v>
      </c>
    </row>
    <row r="261" spans="1:8" ht="12" outlineLevel="2" x14ac:dyDescent="0.2">
      <c r="A261" s="127"/>
      <c r="B261" s="102" t="s">
        <v>8</v>
      </c>
      <c r="C261" s="103">
        <v>416522.54</v>
      </c>
      <c r="D261" s="104">
        <v>2</v>
      </c>
      <c r="E261" s="174">
        <v>-416522.54</v>
      </c>
      <c r="F261" s="106">
        <v>-2</v>
      </c>
      <c r="G261" s="103">
        <v>0</v>
      </c>
      <c r="H261" s="104">
        <v>0</v>
      </c>
    </row>
    <row r="262" spans="1:8" ht="12" outlineLevel="2" x14ac:dyDescent="0.2">
      <c r="A262" s="127"/>
      <c r="B262" s="102" t="s">
        <v>9</v>
      </c>
      <c r="C262" s="103">
        <v>208261.27</v>
      </c>
      <c r="D262" s="104">
        <v>1</v>
      </c>
      <c r="E262" s="174">
        <v>416522.54</v>
      </c>
      <c r="F262" s="106">
        <v>2</v>
      </c>
      <c r="G262" s="103">
        <v>624783.81000000006</v>
      </c>
      <c r="H262" s="104">
        <v>3</v>
      </c>
    </row>
    <row r="263" spans="1:8" ht="12" outlineLevel="2" x14ac:dyDescent="0.2">
      <c r="A263" s="127"/>
      <c r="B263" s="102" t="s">
        <v>10</v>
      </c>
      <c r="C263" s="103">
        <v>416522.54</v>
      </c>
      <c r="D263" s="104">
        <v>2</v>
      </c>
      <c r="E263" s="174">
        <v>416522.54</v>
      </c>
      <c r="F263" s="106">
        <v>2</v>
      </c>
      <c r="G263" s="103">
        <v>833045.08</v>
      </c>
      <c r="H263" s="104">
        <v>4</v>
      </c>
    </row>
    <row r="264" spans="1:8" ht="12" outlineLevel="2" x14ac:dyDescent="0.2">
      <c r="A264" s="127"/>
      <c r="B264" s="102" t="s">
        <v>11</v>
      </c>
      <c r="C264" s="103">
        <v>208261.27</v>
      </c>
      <c r="D264" s="104">
        <v>1</v>
      </c>
      <c r="E264" s="174">
        <v>208261.27</v>
      </c>
      <c r="F264" s="106">
        <v>1</v>
      </c>
      <c r="G264" s="103">
        <v>416522.54</v>
      </c>
      <c r="H264" s="104">
        <v>2</v>
      </c>
    </row>
    <row r="265" spans="1:8" s="28" customFormat="1" x14ac:dyDescent="0.2">
      <c r="A265" s="175"/>
      <c r="B265" s="175"/>
      <c r="C265" s="175"/>
      <c r="D265" s="175"/>
      <c r="E265" s="176"/>
      <c r="F265" s="175"/>
      <c r="G265" s="177">
        <v>0</v>
      </c>
      <c r="H265" s="178">
        <v>0</v>
      </c>
    </row>
    <row r="266" spans="1:8" x14ac:dyDescent="0.2">
      <c r="A266" s="97" t="s">
        <v>60</v>
      </c>
      <c r="B266" s="97" t="s">
        <v>61</v>
      </c>
      <c r="C266" s="98">
        <v>11905887.550000001</v>
      </c>
      <c r="D266" s="99">
        <v>83</v>
      </c>
      <c r="E266" s="98">
        <v>2840201.81</v>
      </c>
      <c r="F266" s="100">
        <v>17</v>
      </c>
      <c r="G266" s="98">
        <v>14746089.359999999</v>
      </c>
      <c r="H266" s="99">
        <v>100</v>
      </c>
    </row>
    <row r="267" spans="1:8" outlineLevel="1" x14ac:dyDescent="0.2">
      <c r="A267" s="169"/>
      <c r="B267" s="170" t="s">
        <v>62</v>
      </c>
      <c r="C267" s="171">
        <v>335695.29</v>
      </c>
      <c r="D267" s="172">
        <v>3</v>
      </c>
      <c r="E267" s="171">
        <v>223796.86</v>
      </c>
      <c r="F267" s="171">
        <v>2</v>
      </c>
      <c r="G267" s="171">
        <v>559492.15</v>
      </c>
      <c r="H267" s="172">
        <v>5</v>
      </c>
    </row>
    <row r="268" spans="1:8" outlineLevel="2" x14ac:dyDescent="0.2">
      <c r="A268" s="127"/>
      <c r="B268" s="102" t="s">
        <v>15</v>
      </c>
      <c r="C268" s="103">
        <v>111898.43</v>
      </c>
      <c r="D268" s="104">
        <v>1</v>
      </c>
      <c r="E268" s="103">
        <v>0</v>
      </c>
      <c r="F268" s="126">
        <v>0</v>
      </c>
      <c r="G268" s="103">
        <v>111898.43</v>
      </c>
      <c r="H268" s="104">
        <v>1</v>
      </c>
    </row>
    <row r="269" spans="1:8" outlineLevel="2" x14ac:dyDescent="0.2">
      <c r="A269" s="127"/>
      <c r="B269" s="102" t="s">
        <v>6</v>
      </c>
      <c r="C269" s="103">
        <v>111898.43</v>
      </c>
      <c r="D269" s="104">
        <v>1</v>
      </c>
      <c r="E269" s="103">
        <v>0</v>
      </c>
      <c r="F269" s="126">
        <v>0</v>
      </c>
      <c r="G269" s="103">
        <v>111898.43</v>
      </c>
      <c r="H269" s="104">
        <v>1</v>
      </c>
    </row>
    <row r="270" spans="1:8" ht="12" outlineLevel="2" x14ac:dyDescent="0.2">
      <c r="A270" s="127"/>
      <c r="B270" s="102" t="s">
        <v>7</v>
      </c>
      <c r="C270" s="103">
        <v>111898.43</v>
      </c>
      <c r="D270" s="104">
        <v>1</v>
      </c>
      <c r="E270" s="174">
        <v>0</v>
      </c>
      <c r="F270" s="106">
        <v>0</v>
      </c>
      <c r="G270" s="103">
        <v>111898.43</v>
      </c>
      <c r="H270" s="104">
        <v>1</v>
      </c>
    </row>
    <row r="271" spans="1:8" outlineLevel="2" x14ac:dyDescent="0.2">
      <c r="A271" s="127"/>
      <c r="B271" s="102" t="s">
        <v>8</v>
      </c>
      <c r="C271" s="145"/>
      <c r="D271" s="145"/>
      <c r="E271" s="103">
        <v>111898.43</v>
      </c>
      <c r="F271" s="126">
        <v>1</v>
      </c>
      <c r="G271" s="103">
        <v>111898.43</v>
      </c>
      <c r="H271" s="104">
        <v>1</v>
      </c>
    </row>
    <row r="272" spans="1:8" outlineLevel="3" x14ac:dyDescent="0.2">
      <c r="A272" s="146"/>
      <c r="B272" s="102" t="s">
        <v>9</v>
      </c>
      <c r="C272" s="145"/>
      <c r="D272" s="145"/>
      <c r="E272" s="103">
        <v>111898.43</v>
      </c>
      <c r="F272" s="126">
        <v>1</v>
      </c>
      <c r="G272" s="103">
        <v>111898.43</v>
      </c>
      <c r="H272" s="104">
        <v>1</v>
      </c>
    </row>
    <row r="273" spans="1:8" outlineLevel="1" x14ac:dyDescent="0.2">
      <c r="A273" s="169"/>
      <c r="B273" s="170" t="s">
        <v>63</v>
      </c>
      <c r="C273" s="171">
        <v>4603444.08</v>
      </c>
      <c r="D273" s="172">
        <v>24</v>
      </c>
      <c r="E273" s="171">
        <v>1918101.7</v>
      </c>
      <c r="F273" s="171">
        <v>10</v>
      </c>
      <c r="G273" s="171">
        <v>6521545.7800000003</v>
      </c>
      <c r="H273" s="172">
        <v>34</v>
      </c>
    </row>
    <row r="274" spans="1:8" outlineLevel="2" x14ac:dyDescent="0.2">
      <c r="A274" s="127"/>
      <c r="B274" s="102" t="s">
        <v>5</v>
      </c>
      <c r="C274" s="103">
        <v>191810.17</v>
      </c>
      <c r="D274" s="104">
        <v>1</v>
      </c>
      <c r="E274" s="103">
        <v>0</v>
      </c>
      <c r="F274" s="126">
        <v>0</v>
      </c>
      <c r="G274" s="103">
        <v>191810.17</v>
      </c>
      <c r="H274" s="104">
        <v>1</v>
      </c>
    </row>
    <row r="275" spans="1:8" outlineLevel="2" x14ac:dyDescent="0.2">
      <c r="A275" s="127"/>
      <c r="B275" s="102" t="s">
        <v>6</v>
      </c>
      <c r="C275" s="103">
        <v>191810.17</v>
      </c>
      <c r="D275" s="104">
        <v>1</v>
      </c>
      <c r="E275" s="103">
        <v>0</v>
      </c>
      <c r="F275" s="126">
        <v>0</v>
      </c>
      <c r="G275" s="103">
        <v>191810.17</v>
      </c>
      <c r="H275" s="104">
        <v>1</v>
      </c>
    </row>
    <row r="276" spans="1:8" ht="12" outlineLevel="2" x14ac:dyDescent="0.2">
      <c r="A276" s="127"/>
      <c r="B276" s="102" t="s">
        <v>7</v>
      </c>
      <c r="C276" s="103">
        <v>1534481.36</v>
      </c>
      <c r="D276" s="104">
        <v>8</v>
      </c>
      <c r="E276" s="174">
        <v>0</v>
      </c>
      <c r="F276" s="107">
        <v>0</v>
      </c>
      <c r="G276" s="103">
        <v>1534481.36</v>
      </c>
      <c r="H276" s="104">
        <v>8</v>
      </c>
    </row>
    <row r="277" spans="1:8" ht="12" outlineLevel="2" x14ac:dyDescent="0.2">
      <c r="A277" s="127"/>
      <c r="B277" s="102" t="s">
        <v>8</v>
      </c>
      <c r="C277" s="103">
        <v>767240.68</v>
      </c>
      <c r="D277" s="104">
        <v>4</v>
      </c>
      <c r="E277" s="174">
        <v>0</v>
      </c>
      <c r="F277" s="106">
        <v>0</v>
      </c>
      <c r="G277" s="103">
        <v>767240.68</v>
      </c>
      <c r="H277" s="104">
        <v>4</v>
      </c>
    </row>
    <row r="278" spans="1:8" outlineLevel="2" x14ac:dyDescent="0.2">
      <c r="A278" s="127"/>
      <c r="B278" s="102" t="s">
        <v>9</v>
      </c>
      <c r="C278" s="103">
        <v>575430.51</v>
      </c>
      <c r="D278" s="104">
        <v>3</v>
      </c>
      <c r="E278" s="103">
        <v>575430.51</v>
      </c>
      <c r="F278" s="126">
        <v>3</v>
      </c>
      <c r="G278" s="103">
        <v>1150861.02</v>
      </c>
      <c r="H278" s="104">
        <v>6</v>
      </c>
    </row>
    <row r="279" spans="1:8" ht="12" outlineLevel="2" x14ac:dyDescent="0.2">
      <c r="A279" s="127"/>
      <c r="B279" s="102" t="s">
        <v>10</v>
      </c>
      <c r="C279" s="103">
        <v>767240.68</v>
      </c>
      <c r="D279" s="104">
        <v>4</v>
      </c>
      <c r="E279" s="174">
        <v>767240.68</v>
      </c>
      <c r="F279" s="106">
        <v>4</v>
      </c>
      <c r="G279" s="103">
        <v>1534481.36</v>
      </c>
      <c r="H279" s="104">
        <v>8</v>
      </c>
    </row>
    <row r="280" spans="1:8" outlineLevel="2" x14ac:dyDescent="0.2">
      <c r="A280" s="127"/>
      <c r="B280" s="102" t="s">
        <v>11</v>
      </c>
      <c r="C280" s="103">
        <v>575430.51</v>
      </c>
      <c r="D280" s="104">
        <v>3</v>
      </c>
      <c r="E280" s="103">
        <v>575430.51</v>
      </c>
      <c r="F280" s="126">
        <v>3</v>
      </c>
      <c r="G280" s="103">
        <v>1150861.02</v>
      </c>
      <c r="H280" s="104">
        <v>6</v>
      </c>
    </row>
    <row r="281" spans="1:8" ht="21" outlineLevel="1" x14ac:dyDescent="0.2">
      <c r="A281" s="169"/>
      <c r="B281" s="170" t="s">
        <v>64</v>
      </c>
      <c r="C281" s="171">
        <v>3351855.6</v>
      </c>
      <c r="D281" s="172">
        <v>24</v>
      </c>
      <c r="E281" s="171">
        <v>698303.25</v>
      </c>
      <c r="F281" s="171">
        <v>5</v>
      </c>
      <c r="G281" s="171">
        <v>4050158.85</v>
      </c>
      <c r="H281" s="172">
        <v>29</v>
      </c>
    </row>
    <row r="282" spans="1:8" ht="12" outlineLevel="2" x14ac:dyDescent="0.2">
      <c r="A282" s="127"/>
      <c r="B282" s="102" t="s">
        <v>14</v>
      </c>
      <c r="C282" s="103">
        <v>279321.3</v>
      </c>
      <c r="D282" s="104">
        <v>2</v>
      </c>
      <c r="E282" s="174">
        <v>0</v>
      </c>
      <c r="F282" s="106">
        <v>0</v>
      </c>
      <c r="G282" s="103">
        <v>279321.3</v>
      </c>
      <c r="H282" s="104">
        <v>2</v>
      </c>
    </row>
    <row r="283" spans="1:8" ht="12" outlineLevel="2" x14ac:dyDescent="0.2">
      <c r="A283" s="127"/>
      <c r="B283" s="102" t="s">
        <v>15</v>
      </c>
      <c r="C283" s="103">
        <v>279321.3</v>
      </c>
      <c r="D283" s="104">
        <v>2</v>
      </c>
      <c r="E283" s="174">
        <v>0</v>
      </c>
      <c r="F283" s="106">
        <v>0</v>
      </c>
      <c r="G283" s="103">
        <v>279321.3</v>
      </c>
      <c r="H283" s="104">
        <v>2</v>
      </c>
    </row>
    <row r="284" spans="1:8" ht="12" outlineLevel="2" x14ac:dyDescent="0.2">
      <c r="A284" s="127"/>
      <c r="B284" s="102" t="s">
        <v>16</v>
      </c>
      <c r="C284" s="103">
        <v>279321.3</v>
      </c>
      <c r="D284" s="104">
        <v>2</v>
      </c>
      <c r="E284" s="174">
        <v>0</v>
      </c>
      <c r="F284" s="106">
        <v>0</v>
      </c>
      <c r="G284" s="103">
        <v>279321.3</v>
      </c>
      <c r="H284" s="104">
        <v>2</v>
      </c>
    </row>
    <row r="285" spans="1:8" ht="12" outlineLevel="2" x14ac:dyDescent="0.2">
      <c r="A285" s="127"/>
      <c r="B285" s="102" t="s">
        <v>3</v>
      </c>
      <c r="C285" s="103">
        <v>279321.3</v>
      </c>
      <c r="D285" s="104">
        <v>2</v>
      </c>
      <c r="E285" s="174">
        <v>0</v>
      </c>
      <c r="F285" s="106">
        <v>0</v>
      </c>
      <c r="G285" s="103">
        <v>279321.3</v>
      </c>
      <c r="H285" s="104">
        <v>2</v>
      </c>
    </row>
    <row r="286" spans="1:8" outlineLevel="2" x14ac:dyDescent="0.2">
      <c r="A286" s="127"/>
      <c r="B286" s="102" t="s">
        <v>4</v>
      </c>
      <c r="C286" s="103">
        <v>279321.3</v>
      </c>
      <c r="D286" s="104">
        <v>2</v>
      </c>
      <c r="E286" s="103">
        <v>0</v>
      </c>
      <c r="F286" s="126">
        <v>0</v>
      </c>
      <c r="G286" s="103">
        <v>279321.3</v>
      </c>
      <c r="H286" s="104">
        <v>2</v>
      </c>
    </row>
    <row r="287" spans="1:8" ht="12" outlineLevel="2" x14ac:dyDescent="0.2">
      <c r="A287" s="127"/>
      <c r="B287" s="102" t="s">
        <v>5</v>
      </c>
      <c r="C287" s="103">
        <v>279321.3</v>
      </c>
      <c r="D287" s="104">
        <v>2</v>
      </c>
      <c r="E287" s="174">
        <v>0</v>
      </c>
      <c r="F287" s="106">
        <v>0</v>
      </c>
      <c r="G287" s="103">
        <v>279321.3</v>
      </c>
      <c r="H287" s="104">
        <v>2</v>
      </c>
    </row>
    <row r="288" spans="1:8" outlineLevel="2" x14ac:dyDescent="0.2">
      <c r="A288" s="127"/>
      <c r="B288" s="102" t="s">
        <v>6</v>
      </c>
      <c r="C288" s="103">
        <v>139660.65</v>
      </c>
      <c r="D288" s="104">
        <v>1</v>
      </c>
      <c r="E288" s="103">
        <v>0</v>
      </c>
      <c r="F288" s="126">
        <v>0</v>
      </c>
      <c r="G288" s="103">
        <v>139660.65</v>
      </c>
      <c r="H288" s="104">
        <v>1</v>
      </c>
    </row>
    <row r="289" spans="1:8" ht="12" outlineLevel="2" x14ac:dyDescent="0.2">
      <c r="A289" s="127"/>
      <c r="B289" s="102" t="s">
        <v>7</v>
      </c>
      <c r="C289" s="103">
        <v>279321.3</v>
      </c>
      <c r="D289" s="104">
        <v>2</v>
      </c>
      <c r="E289" s="174">
        <v>0</v>
      </c>
      <c r="F289" s="106">
        <v>0</v>
      </c>
      <c r="G289" s="103">
        <v>279321.3</v>
      </c>
      <c r="H289" s="104">
        <v>2</v>
      </c>
    </row>
    <row r="290" spans="1:8" ht="12" outlineLevel="2" x14ac:dyDescent="0.2">
      <c r="A290" s="127"/>
      <c r="B290" s="102" t="s">
        <v>8</v>
      </c>
      <c r="C290" s="103">
        <v>279321.3</v>
      </c>
      <c r="D290" s="104">
        <v>2</v>
      </c>
      <c r="E290" s="174">
        <v>0</v>
      </c>
      <c r="F290" s="106">
        <v>0</v>
      </c>
      <c r="G290" s="103">
        <v>279321.3</v>
      </c>
      <c r="H290" s="104">
        <v>2</v>
      </c>
    </row>
    <row r="291" spans="1:8" ht="12" outlineLevel="2" x14ac:dyDescent="0.2">
      <c r="A291" s="127"/>
      <c r="B291" s="102" t="s">
        <v>9</v>
      </c>
      <c r="C291" s="103">
        <v>279321.3</v>
      </c>
      <c r="D291" s="104">
        <v>2</v>
      </c>
      <c r="E291" s="174">
        <v>279321.3</v>
      </c>
      <c r="F291" s="106">
        <v>2</v>
      </c>
      <c r="G291" s="103">
        <v>558642.6</v>
      </c>
      <c r="H291" s="104">
        <v>4</v>
      </c>
    </row>
    <row r="292" spans="1:8" ht="12" outlineLevel="2" x14ac:dyDescent="0.2">
      <c r="A292" s="127"/>
      <c r="B292" s="102" t="s">
        <v>10</v>
      </c>
      <c r="C292" s="103">
        <v>418981.95</v>
      </c>
      <c r="D292" s="104">
        <v>3</v>
      </c>
      <c r="E292" s="174">
        <v>279321.3</v>
      </c>
      <c r="F292" s="106">
        <v>2</v>
      </c>
      <c r="G292" s="103">
        <v>698303.25</v>
      </c>
      <c r="H292" s="104">
        <v>5</v>
      </c>
    </row>
    <row r="293" spans="1:8" ht="12" outlineLevel="2" x14ac:dyDescent="0.2">
      <c r="A293" s="127"/>
      <c r="B293" s="102" t="s">
        <v>11</v>
      </c>
      <c r="C293" s="103">
        <v>279321.3</v>
      </c>
      <c r="D293" s="104">
        <v>2</v>
      </c>
      <c r="E293" s="174">
        <v>139660.65</v>
      </c>
      <c r="F293" s="106">
        <v>1</v>
      </c>
      <c r="G293" s="103">
        <v>418981.95</v>
      </c>
      <c r="H293" s="104">
        <v>3</v>
      </c>
    </row>
    <row r="294" spans="1:8" s="28" customFormat="1" x14ac:dyDescent="0.2">
      <c r="A294" s="175"/>
      <c r="B294" s="175"/>
      <c r="C294" s="175"/>
      <c r="D294" s="175"/>
      <c r="E294" s="176"/>
      <c r="F294" s="175"/>
      <c r="G294" s="177">
        <v>0</v>
      </c>
      <c r="H294" s="178">
        <v>0</v>
      </c>
    </row>
    <row r="295" spans="1:8" x14ac:dyDescent="0.2">
      <c r="A295" s="97" t="s">
        <v>65</v>
      </c>
      <c r="B295" s="97" t="s">
        <v>66</v>
      </c>
      <c r="C295" s="98">
        <v>63651663.520000003</v>
      </c>
      <c r="D295" s="99">
        <v>445</v>
      </c>
      <c r="E295" s="98">
        <v>15921684.82</v>
      </c>
      <c r="F295" s="100">
        <v>100</v>
      </c>
      <c r="G295" s="98">
        <v>79573348.340000004</v>
      </c>
      <c r="H295" s="99">
        <v>545</v>
      </c>
    </row>
    <row r="296" spans="1:8" outlineLevel="1" x14ac:dyDescent="0.2">
      <c r="A296" s="169"/>
      <c r="B296" s="170" t="s">
        <v>67</v>
      </c>
      <c r="C296" s="171">
        <v>44059800.579999998</v>
      </c>
      <c r="D296" s="172">
        <v>331</v>
      </c>
      <c r="E296" s="171">
        <v>7188003.7199999997</v>
      </c>
      <c r="F296" s="171">
        <v>54</v>
      </c>
      <c r="G296" s="171">
        <v>51247804.299999997</v>
      </c>
      <c r="H296" s="172">
        <v>385</v>
      </c>
    </row>
    <row r="297" spans="1:8" ht="12" outlineLevel="2" x14ac:dyDescent="0.2">
      <c r="A297" s="127"/>
      <c r="B297" s="102" t="s">
        <v>14</v>
      </c>
      <c r="C297" s="103">
        <v>1863556.52</v>
      </c>
      <c r="D297" s="104">
        <v>14</v>
      </c>
      <c r="E297" s="174">
        <v>0</v>
      </c>
      <c r="F297" s="106">
        <v>0</v>
      </c>
      <c r="G297" s="103">
        <v>1863556.52</v>
      </c>
      <c r="H297" s="104">
        <v>14</v>
      </c>
    </row>
    <row r="298" spans="1:8" ht="12" outlineLevel="2" x14ac:dyDescent="0.2">
      <c r="A298" s="127"/>
      <c r="B298" s="102" t="s">
        <v>15</v>
      </c>
      <c r="C298" s="103">
        <v>2262890.06</v>
      </c>
      <c r="D298" s="104">
        <v>17</v>
      </c>
      <c r="E298" s="174">
        <v>0</v>
      </c>
      <c r="F298" s="107">
        <v>0</v>
      </c>
      <c r="G298" s="103">
        <v>2262890.06</v>
      </c>
      <c r="H298" s="104">
        <v>17</v>
      </c>
    </row>
    <row r="299" spans="1:8" ht="12" outlineLevel="2" x14ac:dyDescent="0.2">
      <c r="A299" s="127"/>
      <c r="B299" s="102" t="s">
        <v>16</v>
      </c>
      <c r="C299" s="103">
        <v>2262890.06</v>
      </c>
      <c r="D299" s="104">
        <v>17</v>
      </c>
      <c r="E299" s="174">
        <v>0</v>
      </c>
      <c r="F299" s="107">
        <v>0</v>
      </c>
      <c r="G299" s="103">
        <v>2262890.06</v>
      </c>
      <c r="H299" s="104">
        <v>17</v>
      </c>
    </row>
    <row r="300" spans="1:8" ht="12" outlineLevel="2" x14ac:dyDescent="0.2">
      <c r="A300" s="127"/>
      <c r="B300" s="102" t="s">
        <v>3</v>
      </c>
      <c r="C300" s="103">
        <v>2262890.06</v>
      </c>
      <c r="D300" s="104">
        <v>17</v>
      </c>
      <c r="E300" s="174">
        <v>0</v>
      </c>
      <c r="F300" s="107">
        <v>0</v>
      </c>
      <c r="G300" s="103">
        <v>2262890.06</v>
      </c>
      <c r="H300" s="104">
        <v>17</v>
      </c>
    </row>
    <row r="301" spans="1:8" ht="12" outlineLevel="2" x14ac:dyDescent="0.2">
      <c r="A301" s="127"/>
      <c r="B301" s="102" t="s">
        <v>4</v>
      </c>
      <c r="C301" s="103">
        <v>2529112.42</v>
      </c>
      <c r="D301" s="104">
        <v>19</v>
      </c>
      <c r="E301" s="174">
        <v>0</v>
      </c>
      <c r="F301" s="107">
        <v>0</v>
      </c>
      <c r="G301" s="103">
        <v>2529112.42</v>
      </c>
      <c r="H301" s="104">
        <v>19</v>
      </c>
    </row>
    <row r="302" spans="1:8" ht="12" outlineLevel="2" x14ac:dyDescent="0.2">
      <c r="A302" s="127"/>
      <c r="B302" s="102" t="s">
        <v>5</v>
      </c>
      <c r="C302" s="103">
        <v>2529112.42</v>
      </c>
      <c r="D302" s="104">
        <v>19</v>
      </c>
      <c r="E302" s="174">
        <v>0</v>
      </c>
      <c r="F302" s="107">
        <v>0</v>
      </c>
      <c r="G302" s="103">
        <v>2529112.42</v>
      </c>
      <c r="H302" s="104">
        <v>19</v>
      </c>
    </row>
    <row r="303" spans="1:8" ht="12" outlineLevel="2" x14ac:dyDescent="0.2">
      <c r="A303" s="127"/>
      <c r="B303" s="102" t="s">
        <v>6</v>
      </c>
      <c r="C303" s="103">
        <v>2795334.78</v>
      </c>
      <c r="D303" s="104">
        <v>21</v>
      </c>
      <c r="E303" s="174">
        <v>0</v>
      </c>
      <c r="F303" s="107">
        <v>0</v>
      </c>
      <c r="G303" s="103">
        <v>2795334.78</v>
      </c>
      <c r="H303" s="104">
        <v>21</v>
      </c>
    </row>
    <row r="304" spans="1:8" ht="12" outlineLevel="2" x14ac:dyDescent="0.2">
      <c r="A304" s="127"/>
      <c r="B304" s="102" t="s">
        <v>7</v>
      </c>
      <c r="C304" s="103">
        <v>13311118</v>
      </c>
      <c r="D304" s="104">
        <v>100</v>
      </c>
      <c r="E304" s="174">
        <v>0</v>
      </c>
      <c r="F304" s="107">
        <v>0</v>
      </c>
      <c r="G304" s="103">
        <v>13311118</v>
      </c>
      <c r="H304" s="104">
        <v>100</v>
      </c>
    </row>
    <row r="305" spans="1:8" ht="12" outlineLevel="2" x14ac:dyDescent="0.2">
      <c r="A305" s="127"/>
      <c r="B305" s="102" t="s">
        <v>8</v>
      </c>
      <c r="C305" s="103">
        <v>3727113.04</v>
      </c>
      <c r="D305" s="104">
        <v>28</v>
      </c>
      <c r="E305" s="174">
        <v>-2396001.2400000002</v>
      </c>
      <c r="F305" s="107">
        <v>-18</v>
      </c>
      <c r="G305" s="103">
        <v>1331111.8</v>
      </c>
      <c r="H305" s="104">
        <v>10</v>
      </c>
    </row>
    <row r="306" spans="1:8" ht="12" outlineLevel="2" x14ac:dyDescent="0.2">
      <c r="A306" s="127"/>
      <c r="B306" s="102" t="s">
        <v>9</v>
      </c>
      <c r="C306" s="103">
        <v>3327779.5</v>
      </c>
      <c r="D306" s="104">
        <v>25</v>
      </c>
      <c r="E306" s="174">
        <v>3194668.32</v>
      </c>
      <c r="F306" s="107">
        <v>24</v>
      </c>
      <c r="G306" s="103">
        <v>6522447.8200000003</v>
      </c>
      <c r="H306" s="104">
        <v>49</v>
      </c>
    </row>
    <row r="307" spans="1:8" ht="12" outlineLevel="2" x14ac:dyDescent="0.2">
      <c r="A307" s="127"/>
      <c r="B307" s="102" t="s">
        <v>10</v>
      </c>
      <c r="C307" s="103">
        <v>3727113.04</v>
      </c>
      <c r="D307" s="104">
        <v>28</v>
      </c>
      <c r="E307" s="174">
        <v>3194668.32</v>
      </c>
      <c r="F307" s="107">
        <v>24</v>
      </c>
      <c r="G307" s="103">
        <v>6921781.3600000003</v>
      </c>
      <c r="H307" s="104">
        <v>52</v>
      </c>
    </row>
    <row r="308" spans="1:8" ht="12" outlineLevel="2" x14ac:dyDescent="0.2">
      <c r="A308" s="127"/>
      <c r="B308" s="102" t="s">
        <v>11</v>
      </c>
      <c r="C308" s="103">
        <v>3460890.68</v>
      </c>
      <c r="D308" s="104">
        <v>26</v>
      </c>
      <c r="E308" s="174">
        <v>3194668.32</v>
      </c>
      <c r="F308" s="107">
        <v>24</v>
      </c>
      <c r="G308" s="103">
        <v>6655559</v>
      </c>
      <c r="H308" s="104">
        <v>50</v>
      </c>
    </row>
    <row r="309" spans="1:8" outlineLevel="1" x14ac:dyDescent="0.2">
      <c r="A309" s="169"/>
      <c r="B309" s="170" t="s">
        <v>68</v>
      </c>
      <c r="C309" s="171">
        <v>6274975.0599999996</v>
      </c>
      <c r="D309" s="172">
        <v>34</v>
      </c>
      <c r="E309" s="171">
        <v>7751439.7800000003</v>
      </c>
      <c r="F309" s="171">
        <v>42</v>
      </c>
      <c r="G309" s="171">
        <v>14026414.84</v>
      </c>
      <c r="H309" s="172">
        <v>76</v>
      </c>
    </row>
    <row r="310" spans="1:8" ht="12" outlineLevel="2" x14ac:dyDescent="0.2">
      <c r="A310" s="127"/>
      <c r="B310" s="102" t="s">
        <v>14</v>
      </c>
      <c r="C310" s="103">
        <v>184558.09</v>
      </c>
      <c r="D310" s="104">
        <v>1</v>
      </c>
      <c r="E310" s="174">
        <v>0</v>
      </c>
      <c r="F310" s="106">
        <v>0</v>
      </c>
      <c r="G310" s="103">
        <v>184558.09</v>
      </c>
      <c r="H310" s="104">
        <v>1</v>
      </c>
    </row>
    <row r="311" spans="1:8" ht="12" outlineLevel="2" x14ac:dyDescent="0.2">
      <c r="A311" s="127"/>
      <c r="B311" s="102" t="s">
        <v>15</v>
      </c>
      <c r="C311" s="103">
        <v>184558.09</v>
      </c>
      <c r="D311" s="104">
        <v>1</v>
      </c>
      <c r="E311" s="174">
        <v>0</v>
      </c>
      <c r="F311" s="106">
        <v>0</v>
      </c>
      <c r="G311" s="103">
        <v>184558.09</v>
      </c>
      <c r="H311" s="104">
        <v>1</v>
      </c>
    </row>
    <row r="312" spans="1:8" ht="12" outlineLevel="2" x14ac:dyDescent="0.2">
      <c r="A312" s="127"/>
      <c r="B312" s="102" t="s">
        <v>16</v>
      </c>
      <c r="C312" s="103">
        <v>184558.09</v>
      </c>
      <c r="D312" s="104">
        <v>1</v>
      </c>
      <c r="E312" s="174">
        <v>0</v>
      </c>
      <c r="F312" s="106">
        <v>0</v>
      </c>
      <c r="G312" s="103">
        <v>184558.09</v>
      </c>
      <c r="H312" s="104">
        <v>1</v>
      </c>
    </row>
    <row r="313" spans="1:8" ht="12" outlineLevel="2" x14ac:dyDescent="0.2">
      <c r="A313" s="127"/>
      <c r="B313" s="102" t="s">
        <v>3</v>
      </c>
      <c r="C313" s="103">
        <v>184558.09</v>
      </c>
      <c r="D313" s="104">
        <v>1</v>
      </c>
      <c r="E313" s="174">
        <v>0</v>
      </c>
      <c r="F313" s="106">
        <v>0</v>
      </c>
      <c r="G313" s="103">
        <v>184558.09</v>
      </c>
      <c r="H313" s="104">
        <v>1</v>
      </c>
    </row>
    <row r="314" spans="1:8" ht="12" outlineLevel="2" x14ac:dyDescent="0.2">
      <c r="A314" s="127"/>
      <c r="B314" s="102" t="s">
        <v>4</v>
      </c>
      <c r="C314" s="103">
        <v>369116.18</v>
      </c>
      <c r="D314" s="104">
        <v>2</v>
      </c>
      <c r="E314" s="174">
        <v>0</v>
      </c>
      <c r="F314" s="106">
        <v>0</v>
      </c>
      <c r="G314" s="103">
        <v>369116.18</v>
      </c>
      <c r="H314" s="104">
        <v>2</v>
      </c>
    </row>
    <row r="315" spans="1:8" ht="12" outlineLevel="2" x14ac:dyDescent="0.2">
      <c r="A315" s="127"/>
      <c r="B315" s="102" t="s">
        <v>5</v>
      </c>
      <c r="C315" s="103">
        <v>369116.18</v>
      </c>
      <c r="D315" s="104">
        <v>2</v>
      </c>
      <c r="E315" s="174">
        <v>0</v>
      </c>
      <c r="F315" s="106">
        <v>0</v>
      </c>
      <c r="G315" s="103">
        <v>369116.18</v>
      </c>
      <c r="H315" s="104">
        <v>2</v>
      </c>
    </row>
    <row r="316" spans="1:8" ht="12" outlineLevel="2" x14ac:dyDescent="0.2">
      <c r="A316" s="127"/>
      <c r="B316" s="102" t="s">
        <v>6</v>
      </c>
      <c r="C316" s="103">
        <v>369116.18</v>
      </c>
      <c r="D316" s="104">
        <v>2</v>
      </c>
      <c r="E316" s="174">
        <v>0</v>
      </c>
      <c r="F316" s="106">
        <v>0</v>
      </c>
      <c r="G316" s="103">
        <v>369116.18</v>
      </c>
      <c r="H316" s="104">
        <v>2</v>
      </c>
    </row>
    <row r="317" spans="1:8" ht="12" outlineLevel="2" x14ac:dyDescent="0.2">
      <c r="A317" s="127"/>
      <c r="B317" s="102" t="s">
        <v>7</v>
      </c>
      <c r="C317" s="103">
        <v>2583813.2599999998</v>
      </c>
      <c r="D317" s="104">
        <v>14</v>
      </c>
      <c r="E317" s="174">
        <v>0</v>
      </c>
      <c r="F317" s="106">
        <v>0</v>
      </c>
      <c r="G317" s="103">
        <v>2583813.2599999998</v>
      </c>
      <c r="H317" s="104">
        <v>14</v>
      </c>
    </row>
    <row r="318" spans="1:8" ht="12" outlineLevel="2" x14ac:dyDescent="0.2">
      <c r="A318" s="127"/>
      <c r="B318" s="102" t="s">
        <v>8</v>
      </c>
      <c r="C318" s="103">
        <v>369116.18</v>
      </c>
      <c r="D318" s="104">
        <v>2</v>
      </c>
      <c r="E318" s="174">
        <v>-369116.18</v>
      </c>
      <c r="F318" s="105">
        <v>-2</v>
      </c>
      <c r="G318" s="103">
        <v>0</v>
      </c>
      <c r="H318" s="104">
        <v>0</v>
      </c>
    </row>
    <row r="319" spans="1:8" ht="12" outlineLevel="2" x14ac:dyDescent="0.2">
      <c r="A319" s="127"/>
      <c r="B319" s="102" t="s">
        <v>9</v>
      </c>
      <c r="C319" s="103">
        <v>369116.18</v>
      </c>
      <c r="D319" s="104">
        <v>2</v>
      </c>
      <c r="E319" s="174">
        <v>2768371.35</v>
      </c>
      <c r="F319" s="106">
        <v>15</v>
      </c>
      <c r="G319" s="103">
        <v>3137487.53</v>
      </c>
      <c r="H319" s="104">
        <v>17</v>
      </c>
    </row>
    <row r="320" spans="1:8" ht="12" outlineLevel="2" x14ac:dyDescent="0.2">
      <c r="A320" s="127"/>
      <c r="B320" s="102" t="s">
        <v>10</v>
      </c>
      <c r="C320" s="103">
        <v>553674.27</v>
      </c>
      <c r="D320" s="104">
        <v>3</v>
      </c>
      <c r="E320" s="174">
        <v>2768371.35</v>
      </c>
      <c r="F320" s="105">
        <v>15</v>
      </c>
      <c r="G320" s="103">
        <v>3322045.62</v>
      </c>
      <c r="H320" s="104">
        <v>18</v>
      </c>
    </row>
    <row r="321" spans="1:8" ht="12" outlineLevel="2" x14ac:dyDescent="0.2">
      <c r="A321" s="127"/>
      <c r="B321" s="102" t="s">
        <v>11</v>
      </c>
      <c r="C321" s="103">
        <v>553674.27</v>
      </c>
      <c r="D321" s="104">
        <v>3</v>
      </c>
      <c r="E321" s="174">
        <v>2583813.2599999998</v>
      </c>
      <c r="F321" s="106">
        <v>14</v>
      </c>
      <c r="G321" s="103">
        <v>3137487.53</v>
      </c>
      <c r="H321" s="104">
        <v>17</v>
      </c>
    </row>
    <row r="322" spans="1:8" outlineLevel="1" x14ac:dyDescent="0.2">
      <c r="A322" s="169"/>
      <c r="B322" s="170" t="s">
        <v>69</v>
      </c>
      <c r="C322" s="171">
        <v>2946723.96</v>
      </c>
      <c r="D322" s="172">
        <v>12</v>
      </c>
      <c r="E322" s="171">
        <v>982241.32</v>
      </c>
      <c r="F322" s="171">
        <v>4</v>
      </c>
      <c r="G322" s="171">
        <v>3928965.28</v>
      </c>
      <c r="H322" s="172">
        <v>16</v>
      </c>
    </row>
    <row r="323" spans="1:8" ht="12" outlineLevel="2" x14ac:dyDescent="0.2">
      <c r="A323" s="127"/>
      <c r="B323" s="102" t="s">
        <v>3</v>
      </c>
      <c r="C323" s="103">
        <v>245560.33</v>
      </c>
      <c r="D323" s="104">
        <v>1</v>
      </c>
      <c r="E323" s="174">
        <v>0</v>
      </c>
      <c r="F323" s="106">
        <v>0</v>
      </c>
      <c r="G323" s="103">
        <v>245560.33</v>
      </c>
      <c r="H323" s="104">
        <v>1</v>
      </c>
    </row>
    <row r="324" spans="1:8" ht="12" outlineLevel="2" x14ac:dyDescent="0.2">
      <c r="A324" s="127"/>
      <c r="B324" s="102" t="s">
        <v>4</v>
      </c>
      <c r="C324" s="103">
        <v>245560.33</v>
      </c>
      <c r="D324" s="104">
        <v>1</v>
      </c>
      <c r="E324" s="174">
        <v>0</v>
      </c>
      <c r="F324" s="106">
        <v>0</v>
      </c>
      <c r="G324" s="103">
        <v>245560.33</v>
      </c>
      <c r="H324" s="104">
        <v>1</v>
      </c>
    </row>
    <row r="325" spans="1:8" ht="12" outlineLevel="2" x14ac:dyDescent="0.2">
      <c r="A325" s="127"/>
      <c r="B325" s="102" t="s">
        <v>5</v>
      </c>
      <c r="C325" s="103">
        <v>736680.99</v>
      </c>
      <c r="D325" s="104">
        <v>3</v>
      </c>
      <c r="E325" s="174">
        <v>0</v>
      </c>
      <c r="F325" s="106">
        <v>0</v>
      </c>
      <c r="G325" s="103">
        <v>736680.99</v>
      </c>
      <c r="H325" s="104">
        <v>3</v>
      </c>
    </row>
    <row r="326" spans="1:8" ht="12" outlineLevel="2" x14ac:dyDescent="0.2">
      <c r="A326" s="127"/>
      <c r="B326" s="102" t="s">
        <v>6</v>
      </c>
      <c r="C326" s="103">
        <v>736680.99</v>
      </c>
      <c r="D326" s="104">
        <v>3</v>
      </c>
      <c r="E326" s="174">
        <v>0</v>
      </c>
      <c r="F326" s="106">
        <v>0</v>
      </c>
      <c r="G326" s="103">
        <v>736680.99</v>
      </c>
      <c r="H326" s="104">
        <v>3</v>
      </c>
    </row>
    <row r="327" spans="1:8" ht="12" outlineLevel="2" x14ac:dyDescent="0.2">
      <c r="A327" s="127"/>
      <c r="B327" s="102" t="s">
        <v>7</v>
      </c>
      <c r="C327" s="103">
        <v>491120.66</v>
      </c>
      <c r="D327" s="104">
        <v>2</v>
      </c>
      <c r="E327" s="174">
        <v>0</v>
      </c>
      <c r="F327" s="106">
        <v>0</v>
      </c>
      <c r="G327" s="103">
        <v>491120.66</v>
      </c>
      <c r="H327" s="104">
        <v>2</v>
      </c>
    </row>
    <row r="328" spans="1:8" ht="12" outlineLevel="2" x14ac:dyDescent="0.2">
      <c r="A328" s="127"/>
      <c r="B328" s="102" t="s">
        <v>8</v>
      </c>
      <c r="C328" s="103">
        <v>245560.33</v>
      </c>
      <c r="D328" s="104">
        <v>1</v>
      </c>
      <c r="E328" s="174">
        <v>0</v>
      </c>
      <c r="F328" s="106">
        <v>0</v>
      </c>
      <c r="G328" s="103">
        <v>245560.33</v>
      </c>
      <c r="H328" s="104">
        <v>1</v>
      </c>
    </row>
    <row r="329" spans="1:8" ht="12" outlineLevel="2" x14ac:dyDescent="0.2">
      <c r="A329" s="127"/>
      <c r="B329" s="102" t="s">
        <v>9</v>
      </c>
      <c r="C329" s="103">
        <v>245560.33</v>
      </c>
      <c r="D329" s="104">
        <v>1</v>
      </c>
      <c r="E329" s="174">
        <v>982241.32</v>
      </c>
      <c r="F329" s="106">
        <v>4</v>
      </c>
      <c r="G329" s="103">
        <v>1227801.6499999999</v>
      </c>
      <c r="H329" s="104">
        <v>5</v>
      </c>
    </row>
    <row r="330" spans="1:8" s="28" customFormat="1" x14ac:dyDescent="0.2">
      <c r="A330" s="175"/>
      <c r="B330" s="175"/>
      <c r="C330" s="175"/>
      <c r="D330" s="175"/>
      <c r="E330" s="176"/>
      <c r="F330" s="175"/>
      <c r="G330" s="177">
        <v>0</v>
      </c>
      <c r="H330" s="178">
        <v>0</v>
      </c>
    </row>
    <row r="331" spans="1:8" x14ac:dyDescent="0.2">
      <c r="A331" s="97" t="s">
        <v>1</v>
      </c>
      <c r="B331" s="97" t="s">
        <v>2</v>
      </c>
      <c r="C331" s="98">
        <f>C332</f>
        <v>2430722.25</v>
      </c>
      <c r="D331" s="100">
        <f t="shared" ref="D331:H331" si="0">D332</f>
        <v>19</v>
      </c>
      <c r="E331" s="98">
        <f t="shared" si="0"/>
        <v>639663.75</v>
      </c>
      <c r="F331" s="100">
        <f t="shared" si="0"/>
        <v>5</v>
      </c>
      <c r="G331" s="98">
        <f t="shared" si="0"/>
        <v>3070386</v>
      </c>
      <c r="H331" s="100">
        <f t="shared" si="0"/>
        <v>24</v>
      </c>
    </row>
    <row r="332" spans="1:8" outlineLevel="1" x14ac:dyDescent="0.2">
      <c r="A332" s="169"/>
      <c r="B332" s="170" t="s">
        <v>40</v>
      </c>
      <c r="C332" s="171">
        <v>2430722.25</v>
      </c>
      <c r="D332" s="172">
        <v>19</v>
      </c>
      <c r="E332" s="171">
        <v>639663.75</v>
      </c>
      <c r="F332" s="171">
        <v>5</v>
      </c>
      <c r="G332" s="171">
        <v>3070386</v>
      </c>
      <c r="H332" s="172">
        <v>24</v>
      </c>
    </row>
    <row r="333" spans="1:8" ht="12" outlineLevel="2" x14ac:dyDescent="0.2">
      <c r="A333" s="127"/>
      <c r="B333" s="102" t="s">
        <v>3</v>
      </c>
      <c r="C333" s="103">
        <v>127932.75</v>
      </c>
      <c r="D333" s="104">
        <v>1</v>
      </c>
      <c r="E333" s="174">
        <v>0</v>
      </c>
      <c r="F333" s="106">
        <v>0</v>
      </c>
      <c r="G333" s="103">
        <v>127932.75</v>
      </c>
      <c r="H333" s="104">
        <v>1</v>
      </c>
    </row>
    <row r="334" spans="1:8" ht="12" outlineLevel="2" x14ac:dyDescent="0.2">
      <c r="A334" s="127"/>
      <c r="B334" s="102" t="s">
        <v>4</v>
      </c>
      <c r="C334" s="103">
        <v>127932.75</v>
      </c>
      <c r="D334" s="104">
        <v>1</v>
      </c>
      <c r="E334" s="174">
        <v>0</v>
      </c>
      <c r="F334" s="106">
        <v>0</v>
      </c>
      <c r="G334" s="103">
        <v>127932.75</v>
      </c>
      <c r="H334" s="104">
        <v>1</v>
      </c>
    </row>
    <row r="335" spans="1:8" ht="12" outlineLevel="2" x14ac:dyDescent="0.2">
      <c r="A335" s="127"/>
      <c r="B335" s="102" t="s">
        <v>5</v>
      </c>
      <c r="C335" s="103">
        <v>255865.5</v>
      </c>
      <c r="D335" s="104">
        <v>2</v>
      </c>
      <c r="E335" s="174">
        <v>0</v>
      </c>
      <c r="F335" s="106">
        <v>0</v>
      </c>
      <c r="G335" s="103">
        <v>255865.5</v>
      </c>
      <c r="H335" s="104">
        <v>2</v>
      </c>
    </row>
    <row r="336" spans="1:8" ht="12" outlineLevel="2" x14ac:dyDescent="0.2">
      <c r="A336" s="127"/>
      <c r="B336" s="102" t="s">
        <v>7</v>
      </c>
      <c r="C336" s="103">
        <v>127932.75</v>
      </c>
      <c r="D336" s="104">
        <v>1</v>
      </c>
      <c r="E336" s="174">
        <v>0</v>
      </c>
      <c r="F336" s="106">
        <v>0</v>
      </c>
      <c r="G336" s="103">
        <v>127932.75</v>
      </c>
      <c r="H336" s="104">
        <v>1</v>
      </c>
    </row>
    <row r="337" spans="1:8" ht="12" outlineLevel="2" x14ac:dyDescent="0.2">
      <c r="A337" s="127"/>
      <c r="B337" s="102" t="s">
        <v>8</v>
      </c>
      <c r="C337" s="103">
        <v>511731</v>
      </c>
      <c r="D337" s="104">
        <v>4</v>
      </c>
      <c r="E337" s="174">
        <v>0</v>
      </c>
      <c r="F337" s="106">
        <v>0</v>
      </c>
      <c r="G337" s="103">
        <v>511731</v>
      </c>
      <c r="H337" s="104">
        <v>4</v>
      </c>
    </row>
    <row r="338" spans="1:8" ht="12" outlineLevel="2" x14ac:dyDescent="0.2">
      <c r="A338" s="127"/>
      <c r="B338" s="102" t="s">
        <v>9</v>
      </c>
      <c r="C338" s="103">
        <v>383798.25</v>
      </c>
      <c r="D338" s="104">
        <v>3</v>
      </c>
      <c r="E338" s="174">
        <v>255865.5</v>
      </c>
      <c r="F338" s="106">
        <v>2</v>
      </c>
      <c r="G338" s="103">
        <v>639663.75</v>
      </c>
      <c r="H338" s="104">
        <v>5</v>
      </c>
    </row>
    <row r="339" spans="1:8" ht="12" outlineLevel="2" x14ac:dyDescent="0.2">
      <c r="A339" s="127"/>
      <c r="B339" s="102" t="s">
        <v>10</v>
      </c>
      <c r="C339" s="103">
        <v>511731</v>
      </c>
      <c r="D339" s="104">
        <v>4</v>
      </c>
      <c r="E339" s="174">
        <v>255865.5</v>
      </c>
      <c r="F339" s="107">
        <v>2</v>
      </c>
      <c r="G339" s="103">
        <v>767596.5</v>
      </c>
      <c r="H339" s="104">
        <v>6</v>
      </c>
    </row>
    <row r="340" spans="1:8" ht="12" outlineLevel="2" x14ac:dyDescent="0.2">
      <c r="A340" s="127"/>
      <c r="B340" s="102" t="s">
        <v>11</v>
      </c>
      <c r="C340" s="103">
        <v>383798.25</v>
      </c>
      <c r="D340" s="104">
        <v>3</v>
      </c>
      <c r="E340" s="174">
        <v>127932.75</v>
      </c>
      <c r="F340" s="106">
        <v>1</v>
      </c>
      <c r="G340" s="103">
        <v>511731</v>
      </c>
      <c r="H340" s="104">
        <v>4</v>
      </c>
    </row>
    <row r="341" spans="1:8" s="28" customFormat="1" x14ac:dyDescent="0.2">
      <c r="A341" s="175"/>
      <c r="B341" s="175"/>
      <c r="C341" s="175"/>
      <c r="D341" s="175"/>
      <c r="E341" s="176"/>
      <c r="F341" s="175"/>
      <c r="G341" s="177">
        <v>0</v>
      </c>
      <c r="H341" s="178">
        <v>0</v>
      </c>
    </row>
    <row r="342" spans="1:8" x14ac:dyDescent="0.2">
      <c r="A342" s="97" t="s">
        <v>70</v>
      </c>
      <c r="B342" s="97" t="s">
        <v>71</v>
      </c>
      <c r="C342" s="98">
        <v>338763778.83999997</v>
      </c>
      <c r="D342" s="100">
        <v>1547</v>
      </c>
      <c r="E342" s="98">
        <v>32763788.899999999</v>
      </c>
      <c r="F342" s="100">
        <v>245</v>
      </c>
      <c r="G342" s="98">
        <v>371527567.74000001</v>
      </c>
      <c r="H342" s="99">
        <v>1792</v>
      </c>
    </row>
    <row r="343" spans="1:8" outlineLevel="1" x14ac:dyDescent="0.2">
      <c r="A343" s="169"/>
      <c r="B343" s="170" t="s">
        <v>72</v>
      </c>
      <c r="C343" s="171">
        <v>48352714.719999999</v>
      </c>
      <c r="D343" s="172">
        <v>79</v>
      </c>
      <c r="E343" s="171">
        <v>-7956775.8399999999</v>
      </c>
      <c r="F343" s="171">
        <v>-13</v>
      </c>
      <c r="G343" s="171">
        <v>40395938.880000003</v>
      </c>
      <c r="H343" s="172">
        <v>66</v>
      </c>
    </row>
    <row r="344" spans="1:8" ht="12" outlineLevel="2" x14ac:dyDescent="0.2">
      <c r="A344" s="127"/>
      <c r="B344" s="102" t="s">
        <v>14</v>
      </c>
      <c r="C344" s="103">
        <v>2448238.7200000002</v>
      </c>
      <c r="D344" s="104">
        <v>4</v>
      </c>
      <c r="E344" s="174">
        <v>0</v>
      </c>
      <c r="F344" s="106">
        <v>0</v>
      </c>
      <c r="G344" s="103">
        <v>2448238.7200000002</v>
      </c>
      <c r="H344" s="104">
        <v>4</v>
      </c>
    </row>
    <row r="345" spans="1:8" ht="12" outlineLevel="2" x14ac:dyDescent="0.2">
      <c r="A345" s="127"/>
      <c r="B345" s="102" t="s">
        <v>15</v>
      </c>
      <c r="C345" s="103">
        <v>2448238.7200000002</v>
      </c>
      <c r="D345" s="104">
        <v>4</v>
      </c>
      <c r="E345" s="174">
        <v>0</v>
      </c>
      <c r="F345" s="106">
        <v>0</v>
      </c>
      <c r="G345" s="103">
        <v>2448238.7200000002</v>
      </c>
      <c r="H345" s="104">
        <v>4</v>
      </c>
    </row>
    <row r="346" spans="1:8" ht="12" outlineLevel="2" x14ac:dyDescent="0.2">
      <c r="A346" s="127"/>
      <c r="B346" s="102" t="s">
        <v>16</v>
      </c>
      <c r="C346" s="103">
        <v>2448238.7200000002</v>
      </c>
      <c r="D346" s="104">
        <v>4</v>
      </c>
      <c r="E346" s="174">
        <v>0</v>
      </c>
      <c r="F346" s="106">
        <v>0</v>
      </c>
      <c r="G346" s="103">
        <v>2448238.7200000002</v>
      </c>
      <c r="H346" s="104">
        <v>4</v>
      </c>
    </row>
    <row r="347" spans="1:8" ht="12" outlineLevel="2" x14ac:dyDescent="0.2">
      <c r="A347" s="127"/>
      <c r="B347" s="102" t="s">
        <v>3</v>
      </c>
      <c r="C347" s="103">
        <v>2448238.7200000002</v>
      </c>
      <c r="D347" s="104">
        <v>4</v>
      </c>
      <c r="E347" s="174">
        <v>0</v>
      </c>
      <c r="F347" s="106">
        <v>0</v>
      </c>
      <c r="G347" s="103">
        <v>2448238.7200000002</v>
      </c>
      <c r="H347" s="104">
        <v>4</v>
      </c>
    </row>
    <row r="348" spans="1:8" ht="12" outlineLevel="2" x14ac:dyDescent="0.2">
      <c r="A348" s="127"/>
      <c r="B348" s="102" t="s">
        <v>4</v>
      </c>
      <c r="C348" s="103">
        <v>2448238.7200000002</v>
      </c>
      <c r="D348" s="104">
        <v>4</v>
      </c>
      <c r="E348" s="174">
        <v>0</v>
      </c>
      <c r="F348" s="106">
        <v>0</v>
      </c>
      <c r="G348" s="103">
        <v>2448238.7200000002</v>
      </c>
      <c r="H348" s="104">
        <v>4</v>
      </c>
    </row>
    <row r="349" spans="1:8" ht="12" outlineLevel="2" x14ac:dyDescent="0.2">
      <c r="A349" s="127"/>
      <c r="B349" s="102" t="s">
        <v>5</v>
      </c>
      <c r="C349" s="103">
        <v>2448238.7200000002</v>
      </c>
      <c r="D349" s="104">
        <v>4</v>
      </c>
      <c r="E349" s="174">
        <v>0</v>
      </c>
      <c r="F349" s="106">
        <v>0</v>
      </c>
      <c r="G349" s="103">
        <v>2448238.7200000002</v>
      </c>
      <c r="H349" s="104">
        <v>4</v>
      </c>
    </row>
    <row r="350" spans="1:8" ht="12" outlineLevel="2" x14ac:dyDescent="0.2">
      <c r="A350" s="127"/>
      <c r="B350" s="102" t="s">
        <v>6</v>
      </c>
      <c r="C350" s="103">
        <v>2448238.7200000002</v>
      </c>
      <c r="D350" s="104">
        <v>4</v>
      </c>
      <c r="E350" s="174">
        <v>0</v>
      </c>
      <c r="F350" s="106">
        <v>0</v>
      </c>
      <c r="G350" s="103">
        <v>2448238.7200000002</v>
      </c>
      <c r="H350" s="104">
        <v>4</v>
      </c>
    </row>
    <row r="351" spans="1:8" ht="12" outlineLevel="2" x14ac:dyDescent="0.2">
      <c r="A351" s="127"/>
      <c r="B351" s="102" t="s">
        <v>7</v>
      </c>
      <c r="C351" s="103">
        <v>11017074.24</v>
      </c>
      <c r="D351" s="104">
        <v>18</v>
      </c>
      <c r="E351" s="174">
        <v>0</v>
      </c>
      <c r="F351" s="106">
        <v>0</v>
      </c>
      <c r="G351" s="103">
        <v>11017074.24</v>
      </c>
      <c r="H351" s="104">
        <v>18</v>
      </c>
    </row>
    <row r="352" spans="1:8" ht="12" outlineLevel="2" x14ac:dyDescent="0.2">
      <c r="A352" s="127"/>
      <c r="B352" s="102" t="s">
        <v>8</v>
      </c>
      <c r="C352" s="103">
        <v>5508537.1200000001</v>
      </c>
      <c r="D352" s="104">
        <v>9</v>
      </c>
      <c r="E352" s="174">
        <v>-4284417.76</v>
      </c>
      <c r="F352" s="107">
        <v>-7</v>
      </c>
      <c r="G352" s="103">
        <v>1224119.3600000001</v>
      </c>
      <c r="H352" s="104">
        <v>2</v>
      </c>
    </row>
    <row r="353" spans="1:8" ht="12" outlineLevel="2" x14ac:dyDescent="0.2">
      <c r="A353" s="127"/>
      <c r="B353" s="102" t="s">
        <v>9</v>
      </c>
      <c r="C353" s="103">
        <v>4896477.4400000004</v>
      </c>
      <c r="D353" s="104">
        <v>8</v>
      </c>
      <c r="E353" s="174">
        <v>-1224119.3600000001</v>
      </c>
      <c r="F353" s="107">
        <v>-2</v>
      </c>
      <c r="G353" s="103">
        <v>3672358.08</v>
      </c>
      <c r="H353" s="104">
        <v>6</v>
      </c>
    </row>
    <row r="354" spans="1:8" ht="12" outlineLevel="2" x14ac:dyDescent="0.2">
      <c r="A354" s="127"/>
      <c r="B354" s="102" t="s">
        <v>10</v>
      </c>
      <c r="C354" s="103">
        <v>5508537.1200000001</v>
      </c>
      <c r="D354" s="104">
        <v>9</v>
      </c>
      <c r="E354" s="174">
        <v>-1224119.3600000001</v>
      </c>
      <c r="F354" s="107">
        <v>-2</v>
      </c>
      <c r="G354" s="103">
        <v>4284417.76</v>
      </c>
      <c r="H354" s="104">
        <v>7</v>
      </c>
    </row>
    <row r="355" spans="1:8" ht="12" outlineLevel="2" x14ac:dyDescent="0.2">
      <c r="A355" s="127"/>
      <c r="B355" s="102" t="s">
        <v>11</v>
      </c>
      <c r="C355" s="103">
        <v>4284417.76</v>
      </c>
      <c r="D355" s="104">
        <v>7</v>
      </c>
      <c r="E355" s="174">
        <v>-1224119.3600000001</v>
      </c>
      <c r="F355" s="107">
        <v>-2</v>
      </c>
      <c r="G355" s="103">
        <v>3060298.4</v>
      </c>
      <c r="H355" s="104">
        <v>5</v>
      </c>
    </row>
    <row r="356" spans="1:8" outlineLevel="1" x14ac:dyDescent="0.2">
      <c r="A356" s="169"/>
      <c r="B356" s="170" t="s">
        <v>73</v>
      </c>
      <c r="C356" s="171">
        <v>30069328.850000001</v>
      </c>
      <c r="D356" s="172">
        <v>17</v>
      </c>
      <c r="E356" s="171">
        <v>-1768784.05</v>
      </c>
      <c r="F356" s="171">
        <v>-1</v>
      </c>
      <c r="G356" s="171">
        <v>28300544.800000001</v>
      </c>
      <c r="H356" s="172">
        <v>16</v>
      </c>
    </row>
    <row r="357" spans="1:8" ht="12" outlineLevel="2" x14ac:dyDescent="0.2">
      <c r="A357" s="127"/>
      <c r="B357" s="102" t="s">
        <v>14</v>
      </c>
      <c r="C357" s="103">
        <v>1768784.05</v>
      </c>
      <c r="D357" s="104">
        <v>1</v>
      </c>
      <c r="E357" s="174">
        <v>0</v>
      </c>
      <c r="F357" s="106">
        <v>0</v>
      </c>
      <c r="G357" s="103">
        <v>1768784.05</v>
      </c>
      <c r="H357" s="104">
        <v>1</v>
      </c>
    </row>
    <row r="358" spans="1:8" ht="12" outlineLevel="2" x14ac:dyDescent="0.2">
      <c r="A358" s="127"/>
      <c r="B358" s="102" t="s">
        <v>15</v>
      </c>
      <c r="C358" s="103">
        <v>1768784.05</v>
      </c>
      <c r="D358" s="104">
        <v>1</v>
      </c>
      <c r="E358" s="174">
        <v>0</v>
      </c>
      <c r="F358" s="106">
        <v>0</v>
      </c>
      <c r="G358" s="103">
        <v>1768784.05</v>
      </c>
      <c r="H358" s="104">
        <v>1</v>
      </c>
    </row>
    <row r="359" spans="1:8" ht="12" outlineLevel="2" x14ac:dyDescent="0.2">
      <c r="A359" s="127"/>
      <c r="B359" s="102" t="s">
        <v>16</v>
      </c>
      <c r="C359" s="103">
        <v>1768784.05</v>
      </c>
      <c r="D359" s="104">
        <v>1</v>
      </c>
      <c r="E359" s="174">
        <v>0</v>
      </c>
      <c r="F359" s="106">
        <v>0</v>
      </c>
      <c r="G359" s="103">
        <v>1768784.05</v>
      </c>
      <c r="H359" s="104">
        <v>1</v>
      </c>
    </row>
    <row r="360" spans="1:8" ht="12" outlineLevel="2" x14ac:dyDescent="0.2">
      <c r="A360" s="127"/>
      <c r="B360" s="102" t="s">
        <v>3</v>
      </c>
      <c r="C360" s="103">
        <v>1768784.05</v>
      </c>
      <c r="D360" s="104">
        <v>1</v>
      </c>
      <c r="E360" s="174">
        <v>0</v>
      </c>
      <c r="F360" s="106">
        <v>0</v>
      </c>
      <c r="G360" s="103">
        <v>1768784.05</v>
      </c>
      <c r="H360" s="104">
        <v>1</v>
      </c>
    </row>
    <row r="361" spans="1:8" ht="12" outlineLevel="2" x14ac:dyDescent="0.2">
      <c r="A361" s="127"/>
      <c r="B361" s="102" t="s">
        <v>4</v>
      </c>
      <c r="C361" s="103">
        <v>1768784.05</v>
      </c>
      <c r="D361" s="104">
        <v>1</v>
      </c>
      <c r="E361" s="174">
        <v>0</v>
      </c>
      <c r="F361" s="106">
        <v>0</v>
      </c>
      <c r="G361" s="103">
        <v>1768784.05</v>
      </c>
      <c r="H361" s="104">
        <v>1</v>
      </c>
    </row>
    <row r="362" spans="1:8" ht="12" outlineLevel="2" x14ac:dyDescent="0.2">
      <c r="A362" s="127"/>
      <c r="B362" s="102" t="s">
        <v>5</v>
      </c>
      <c r="C362" s="103">
        <v>1768784.05</v>
      </c>
      <c r="D362" s="104">
        <v>1</v>
      </c>
      <c r="E362" s="174">
        <v>0</v>
      </c>
      <c r="F362" s="106">
        <v>0</v>
      </c>
      <c r="G362" s="103">
        <v>1768784.05</v>
      </c>
      <c r="H362" s="104">
        <v>1</v>
      </c>
    </row>
    <row r="363" spans="1:8" ht="12" outlineLevel="2" x14ac:dyDescent="0.2">
      <c r="A363" s="127"/>
      <c r="B363" s="102" t="s">
        <v>6</v>
      </c>
      <c r="C363" s="103">
        <v>1768784.05</v>
      </c>
      <c r="D363" s="104">
        <v>1</v>
      </c>
      <c r="E363" s="174">
        <v>0</v>
      </c>
      <c r="F363" s="106">
        <v>0</v>
      </c>
      <c r="G363" s="103">
        <v>1768784.05</v>
      </c>
      <c r="H363" s="104">
        <v>1</v>
      </c>
    </row>
    <row r="364" spans="1:8" ht="12" outlineLevel="2" x14ac:dyDescent="0.2">
      <c r="A364" s="127"/>
      <c r="B364" s="102" t="s">
        <v>7</v>
      </c>
      <c r="C364" s="103">
        <v>5306352.1500000004</v>
      </c>
      <c r="D364" s="104">
        <v>3</v>
      </c>
      <c r="E364" s="174">
        <v>0</v>
      </c>
      <c r="F364" s="105">
        <v>0</v>
      </c>
      <c r="G364" s="103">
        <v>5306352.1500000004</v>
      </c>
      <c r="H364" s="104">
        <v>3</v>
      </c>
    </row>
    <row r="365" spans="1:8" ht="12" outlineLevel="2" x14ac:dyDescent="0.2">
      <c r="A365" s="127"/>
      <c r="B365" s="102" t="s">
        <v>8</v>
      </c>
      <c r="C365" s="103">
        <v>7075136.2000000002</v>
      </c>
      <c r="D365" s="104">
        <v>4</v>
      </c>
      <c r="E365" s="174">
        <v>0</v>
      </c>
      <c r="F365" s="105">
        <v>0</v>
      </c>
      <c r="G365" s="103">
        <v>7075136.2000000002</v>
      </c>
      <c r="H365" s="104">
        <v>4</v>
      </c>
    </row>
    <row r="366" spans="1:8" ht="12" outlineLevel="2" x14ac:dyDescent="0.2">
      <c r="A366" s="127"/>
      <c r="B366" s="102" t="s">
        <v>9</v>
      </c>
      <c r="C366" s="103">
        <v>5306352.1500000004</v>
      </c>
      <c r="D366" s="104">
        <v>3</v>
      </c>
      <c r="E366" s="174">
        <v>-1768784.05</v>
      </c>
      <c r="F366" s="106">
        <v>-1</v>
      </c>
      <c r="G366" s="103">
        <v>3537568.1</v>
      </c>
      <c r="H366" s="104">
        <v>2</v>
      </c>
    </row>
    <row r="367" spans="1:8" ht="21" outlineLevel="1" x14ac:dyDescent="0.2">
      <c r="A367" s="169"/>
      <c r="B367" s="170" t="s">
        <v>74</v>
      </c>
      <c r="C367" s="171">
        <v>115090643.58</v>
      </c>
      <c r="D367" s="172">
        <v>762</v>
      </c>
      <c r="E367" s="171">
        <v>7249804.3200000003</v>
      </c>
      <c r="F367" s="171">
        <v>48</v>
      </c>
      <c r="G367" s="171">
        <v>122340447.90000001</v>
      </c>
      <c r="H367" s="172">
        <v>810</v>
      </c>
    </row>
    <row r="368" spans="1:8" ht="12" outlineLevel="2" x14ac:dyDescent="0.2">
      <c r="A368" s="127"/>
      <c r="B368" s="102" t="s">
        <v>14</v>
      </c>
      <c r="C368" s="103">
        <v>9213292.9900000002</v>
      </c>
      <c r="D368" s="104">
        <v>61</v>
      </c>
      <c r="E368" s="174">
        <v>0</v>
      </c>
      <c r="F368" s="107">
        <v>0</v>
      </c>
      <c r="G368" s="103">
        <v>9213292.9900000002</v>
      </c>
      <c r="H368" s="104">
        <v>61</v>
      </c>
    </row>
    <row r="369" spans="1:8" ht="12" outlineLevel="2" x14ac:dyDescent="0.2">
      <c r="A369" s="127"/>
      <c r="B369" s="102" t="s">
        <v>15</v>
      </c>
      <c r="C369" s="103">
        <v>9213292.9900000002</v>
      </c>
      <c r="D369" s="104">
        <v>61</v>
      </c>
      <c r="E369" s="174">
        <v>0</v>
      </c>
      <c r="F369" s="107">
        <v>0</v>
      </c>
      <c r="G369" s="103">
        <v>9213292.9900000002</v>
      </c>
      <c r="H369" s="104">
        <v>61</v>
      </c>
    </row>
    <row r="370" spans="1:8" ht="12" outlineLevel="2" x14ac:dyDescent="0.2">
      <c r="A370" s="127"/>
      <c r="B370" s="102" t="s">
        <v>16</v>
      </c>
      <c r="C370" s="103">
        <v>9213292.9900000002</v>
      </c>
      <c r="D370" s="104">
        <v>61</v>
      </c>
      <c r="E370" s="174">
        <v>0</v>
      </c>
      <c r="F370" s="107">
        <v>0</v>
      </c>
      <c r="G370" s="103">
        <v>9213292.9900000002</v>
      </c>
      <c r="H370" s="104">
        <v>61</v>
      </c>
    </row>
    <row r="371" spans="1:8" ht="12" outlineLevel="2" x14ac:dyDescent="0.2">
      <c r="A371" s="127"/>
      <c r="B371" s="102" t="s">
        <v>3</v>
      </c>
      <c r="C371" s="103">
        <v>9213292.9900000002</v>
      </c>
      <c r="D371" s="104">
        <v>61</v>
      </c>
      <c r="E371" s="174">
        <v>0</v>
      </c>
      <c r="F371" s="107">
        <v>0</v>
      </c>
      <c r="G371" s="103">
        <v>9213292.9900000002</v>
      </c>
      <c r="H371" s="104">
        <v>61</v>
      </c>
    </row>
    <row r="372" spans="1:8" ht="12" outlineLevel="2" x14ac:dyDescent="0.2">
      <c r="A372" s="127"/>
      <c r="B372" s="102" t="s">
        <v>4</v>
      </c>
      <c r="C372" s="103">
        <v>9213292.9900000002</v>
      </c>
      <c r="D372" s="104">
        <v>61</v>
      </c>
      <c r="E372" s="174">
        <v>0</v>
      </c>
      <c r="F372" s="107">
        <v>0</v>
      </c>
      <c r="G372" s="103">
        <v>9213292.9900000002</v>
      </c>
      <c r="H372" s="104">
        <v>61</v>
      </c>
    </row>
    <row r="373" spans="1:8" ht="12" outlineLevel="2" x14ac:dyDescent="0.2">
      <c r="A373" s="127"/>
      <c r="B373" s="102" t="s">
        <v>5</v>
      </c>
      <c r="C373" s="103">
        <v>9213292.9900000002</v>
      </c>
      <c r="D373" s="104">
        <v>61</v>
      </c>
      <c r="E373" s="174">
        <v>0</v>
      </c>
      <c r="F373" s="107">
        <v>0</v>
      </c>
      <c r="G373" s="103">
        <v>9213292.9900000002</v>
      </c>
      <c r="H373" s="104">
        <v>61</v>
      </c>
    </row>
    <row r="374" spans="1:8" ht="12" outlineLevel="2" x14ac:dyDescent="0.2">
      <c r="A374" s="127"/>
      <c r="B374" s="102" t="s">
        <v>6</v>
      </c>
      <c r="C374" s="103">
        <v>9213292.9900000002</v>
      </c>
      <c r="D374" s="104">
        <v>61</v>
      </c>
      <c r="E374" s="174">
        <v>0</v>
      </c>
      <c r="F374" s="107">
        <v>0</v>
      </c>
      <c r="G374" s="103">
        <v>9213292.9900000002</v>
      </c>
      <c r="H374" s="104">
        <v>61</v>
      </c>
    </row>
    <row r="375" spans="1:8" ht="12" outlineLevel="2" x14ac:dyDescent="0.2">
      <c r="A375" s="127"/>
      <c r="B375" s="102" t="s">
        <v>7</v>
      </c>
      <c r="C375" s="103">
        <v>13291307.92</v>
      </c>
      <c r="D375" s="104">
        <v>88</v>
      </c>
      <c r="E375" s="174">
        <v>0</v>
      </c>
      <c r="F375" s="107">
        <v>0</v>
      </c>
      <c r="G375" s="103">
        <v>13291307.92</v>
      </c>
      <c r="H375" s="104">
        <v>88</v>
      </c>
    </row>
    <row r="376" spans="1:8" ht="12" outlineLevel="2" x14ac:dyDescent="0.2">
      <c r="A376" s="127"/>
      <c r="B376" s="102" t="s">
        <v>8</v>
      </c>
      <c r="C376" s="103">
        <v>9515368.1699999999</v>
      </c>
      <c r="D376" s="104">
        <v>63</v>
      </c>
      <c r="E376" s="174">
        <v>-1208300.72</v>
      </c>
      <c r="F376" s="107">
        <v>-8</v>
      </c>
      <c r="G376" s="103">
        <v>8307067.4500000002</v>
      </c>
      <c r="H376" s="104">
        <v>55</v>
      </c>
    </row>
    <row r="377" spans="1:8" ht="12" outlineLevel="2" x14ac:dyDescent="0.2">
      <c r="A377" s="127"/>
      <c r="B377" s="102" t="s">
        <v>9</v>
      </c>
      <c r="C377" s="103">
        <v>9213292.9900000002</v>
      </c>
      <c r="D377" s="104">
        <v>61</v>
      </c>
      <c r="E377" s="174">
        <v>3020751.8</v>
      </c>
      <c r="F377" s="107">
        <v>20</v>
      </c>
      <c r="G377" s="103">
        <v>12234044.789999999</v>
      </c>
      <c r="H377" s="104">
        <v>81</v>
      </c>
    </row>
    <row r="378" spans="1:8" ht="12" outlineLevel="2" x14ac:dyDescent="0.2">
      <c r="A378" s="127"/>
      <c r="B378" s="102" t="s">
        <v>10</v>
      </c>
      <c r="C378" s="103">
        <v>9364330.5800000001</v>
      </c>
      <c r="D378" s="104">
        <v>62</v>
      </c>
      <c r="E378" s="174">
        <v>3020751.8</v>
      </c>
      <c r="F378" s="107">
        <v>20</v>
      </c>
      <c r="G378" s="103">
        <v>12385082.380000001</v>
      </c>
      <c r="H378" s="104">
        <v>82</v>
      </c>
    </row>
    <row r="379" spans="1:8" ht="12" outlineLevel="2" x14ac:dyDescent="0.2">
      <c r="A379" s="127"/>
      <c r="B379" s="102" t="s">
        <v>11</v>
      </c>
      <c r="C379" s="103">
        <v>9213292.9900000002</v>
      </c>
      <c r="D379" s="104">
        <v>61</v>
      </c>
      <c r="E379" s="174">
        <v>2416601.44</v>
      </c>
      <c r="F379" s="107">
        <v>16</v>
      </c>
      <c r="G379" s="103">
        <v>11629894.43</v>
      </c>
      <c r="H379" s="104">
        <v>77</v>
      </c>
    </row>
    <row r="380" spans="1:8" ht="21" outlineLevel="1" x14ac:dyDescent="0.2">
      <c r="A380" s="169"/>
      <c r="B380" s="170" t="s">
        <v>50</v>
      </c>
      <c r="C380" s="171">
        <v>72423519.480000004</v>
      </c>
      <c r="D380" s="172">
        <v>234</v>
      </c>
      <c r="E380" s="171">
        <v>2785519.98</v>
      </c>
      <c r="F380" s="171">
        <v>9</v>
      </c>
      <c r="G380" s="171">
        <v>75209039.459999993</v>
      </c>
      <c r="H380" s="172">
        <v>243</v>
      </c>
    </row>
    <row r="381" spans="1:8" ht="12" outlineLevel="2" x14ac:dyDescent="0.2">
      <c r="A381" s="127"/>
      <c r="B381" s="102" t="s">
        <v>14</v>
      </c>
      <c r="C381" s="103">
        <v>6190044.4000000004</v>
      </c>
      <c r="D381" s="104">
        <v>20</v>
      </c>
      <c r="E381" s="174">
        <v>0</v>
      </c>
      <c r="F381" s="107">
        <v>0</v>
      </c>
      <c r="G381" s="103">
        <v>6190044.4000000004</v>
      </c>
      <c r="H381" s="104">
        <v>20</v>
      </c>
    </row>
    <row r="382" spans="1:8" ht="12" outlineLevel="2" x14ac:dyDescent="0.2">
      <c r="A382" s="127"/>
      <c r="B382" s="102" t="s">
        <v>15</v>
      </c>
      <c r="C382" s="103">
        <v>6190044.4000000004</v>
      </c>
      <c r="D382" s="104">
        <v>20</v>
      </c>
      <c r="E382" s="174">
        <v>0</v>
      </c>
      <c r="F382" s="106">
        <v>0</v>
      </c>
      <c r="G382" s="103">
        <v>6190044.4000000004</v>
      </c>
      <c r="H382" s="104">
        <v>20</v>
      </c>
    </row>
    <row r="383" spans="1:8" ht="12" outlineLevel="2" x14ac:dyDescent="0.2">
      <c r="A383" s="127"/>
      <c r="B383" s="102" t="s">
        <v>16</v>
      </c>
      <c r="C383" s="103">
        <v>6190044.4000000004</v>
      </c>
      <c r="D383" s="104">
        <v>20</v>
      </c>
      <c r="E383" s="174">
        <v>0</v>
      </c>
      <c r="F383" s="107">
        <v>0</v>
      </c>
      <c r="G383" s="103">
        <v>6190044.4000000004</v>
      </c>
      <c r="H383" s="104">
        <v>20</v>
      </c>
    </row>
    <row r="384" spans="1:8" ht="12" outlineLevel="2" x14ac:dyDescent="0.2">
      <c r="A384" s="127"/>
      <c r="B384" s="102" t="s">
        <v>3</v>
      </c>
      <c r="C384" s="103">
        <v>6190044.4000000004</v>
      </c>
      <c r="D384" s="104">
        <v>20</v>
      </c>
      <c r="E384" s="174">
        <v>0</v>
      </c>
      <c r="F384" s="106">
        <v>0</v>
      </c>
      <c r="G384" s="103">
        <v>6190044.4000000004</v>
      </c>
      <c r="H384" s="104">
        <v>20</v>
      </c>
    </row>
    <row r="385" spans="1:8" ht="12" outlineLevel="2" x14ac:dyDescent="0.2">
      <c r="A385" s="127"/>
      <c r="B385" s="102" t="s">
        <v>4</v>
      </c>
      <c r="C385" s="103">
        <v>6190044.4000000004</v>
      </c>
      <c r="D385" s="104">
        <v>20</v>
      </c>
      <c r="E385" s="174">
        <v>0</v>
      </c>
      <c r="F385" s="106">
        <v>0</v>
      </c>
      <c r="G385" s="103">
        <v>6190044.4000000004</v>
      </c>
      <c r="H385" s="104">
        <v>20</v>
      </c>
    </row>
    <row r="386" spans="1:8" ht="12" outlineLevel="2" x14ac:dyDescent="0.2">
      <c r="A386" s="127"/>
      <c r="B386" s="102" t="s">
        <v>5</v>
      </c>
      <c r="C386" s="103">
        <v>6190044.4000000004</v>
      </c>
      <c r="D386" s="104">
        <v>20</v>
      </c>
      <c r="E386" s="174">
        <v>0</v>
      </c>
      <c r="F386" s="107">
        <v>0</v>
      </c>
      <c r="G386" s="103">
        <v>6190044.4000000004</v>
      </c>
      <c r="H386" s="104">
        <v>20</v>
      </c>
    </row>
    <row r="387" spans="1:8" ht="12" outlineLevel="2" x14ac:dyDescent="0.2">
      <c r="A387" s="127"/>
      <c r="B387" s="102" t="s">
        <v>6</v>
      </c>
      <c r="C387" s="103">
        <v>6499546.6200000001</v>
      </c>
      <c r="D387" s="104">
        <v>21</v>
      </c>
      <c r="E387" s="174">
        <v>0</v>
      </c>
      <c r="F387" s="107">
        <v>0</v>
      </c>
      <c r="G387" s="103">
        <v>6499546.6200000001</v>
      </c>
      <c r="H387" s="104">
        <v>21</v>
      </c>
    </row>
    <row r="388" spans="1:8" ht="12" outlineLevel="2" x14ac:dyDescent="0.2">
      <c r="A388" s="127"/>
      <c r="B388" s="102" t="s">
        <v>7</v>
      </c>
      <c r="C388" s="103">
        <v>3404524.42</v>
      </c>
      <c r="D388" s="104">
        <v>11</v>
      </c>
      <c r="E388" s="174">
        <v>0</v>
      </c>
      <c r="F388" s="107">
        <v>0</v>
      </c>
      <c r="G388" s="103">
        <v>3404524.42</v>
      </c>
      <c r="H388" s="104">
        <v>11</v>
      </c>
    </row>
    <row r="389" spans="1:8" ht="12" outlineLevel="2" x14ac:dyDescent="0.2">
      <c r="A389" s="127"/>
      <c r="B389" s="102" t="s">
        <v>8</v>
      </c>
      <c r="C389" s="103">
        <v>6499546.6200000001</v>
      </c>
      <c r="D389" s="104">
        <v>21</v>
      </c>
      <c r="E389" s="174">
        <v>-928506.66</v>
      </c>
      <c r="F389" s="107">
        <v>-3</v>
      </c>
      <c r="G389" s="103">
        <v>5571039.96</v>
      </c>
      <c r="H389" s="104">
        <v>18</v>
      </c>
    </row>
    <row r="390" spans="1:8" ht="12" outlineLevel="2" x14ac:dyDescent="0.2">
      <c r="A390" s="127"/>
      <c r="B390" s="102" t="s">
        <v>9</v>
      </c>
      <c r="C390" s="103">
        <v>6190044.4000000004</v>
      </c>
      <c r="D390" s="104">
        <v>20</v>
      </c>
      <c r="E390" s="174">
        <v>1238008.8799999999</v>
      </c>
      <c r="F390" s="107">
        <v>4</v>
      </c>
      <c r="G390" s="103">
        <v>7428053.2800000003</v>
      </c>
      <c r="H390" s="104">
        <v>24</v>
      </c>
    </row>
    <row r="391" spans="1:8" ht="12" outlineLevel="2" x14ac:dyDescent="0.2">
      <c r="A391" s="127"/>
      <c r="B391" s="102" t="s">
        <v>10</v>
      </c>
      <c r="C391" s="103">
        <v>6499546.6200000001</v>
      </c>
      <c r="D391" s="104">
        <v>21</v>
      </c>
      <c r="E391" s="174">
        <v>1238008.8799999999</v>
      </c>
      <c r="F391" s="107">
        <v>4</v>
      </c>
      <c r="G391" s="103">
        <v>7737555.5</v>
      </c>
      <c r="H391" s="104">
        <v>25</v>
      </c>
    </row>
    <row r="392" spans="1:8" ht="12" outlineLevel="2" x14ac:dyDescent="0.2">
      <c r="A392" s="127"/>
      <c r="B392" s="102" t="s">
        <v>11</v>
      </c>
      <c r="C392" s="103">
        <v>6190044.4000000004</v>
      </c>
      <c r="D392" s="104">
        <v>20</v>
      </c>
      <c r="E392" s="174">
        <v>1238008.8799999999</v>
      </c>
      <c r="F392" s="107">
        <v>4</v>
      </c>
      <c r="G392" s="103">
        <v>7428053.2800000003</v>
      </c>
      <c r="H392" s="104">
        <v>24</v>
      </c>
    </row>
    <row r="393" spans="1:8" ht="21" outlineLevel="1" x14ac:dyDescent="0.2">
      <c r="A393" s="169"/>
      <c r="B393" s="170" t="s">
        <v>75</v>
      </c>
      <c r="C393" s="171">
        <v>72448974.959999993</v>
      </c>
      <c r="D393" s="172">
        <v>454</v>
      </c>
      <c r="E393" s="171">
        <v>32075427.239999998</v>
      </c>
      <c r="F393" s="171">
        <v>201</v>
      </c>
      <c r="G393" s="171">
        <v>104524402.2</v>
      </c>
      <c r="H393" s="172">
        <v>655</v>
      </c>
    </row>
    <row r="394" spans="1:8" ht="12" outlineLevel="2" x14ac:dyDescent="0.2">
      <c r="A394" s="127"/>
      <c r="B394" s="102" t="s">
        <v>14</v>
      </c>
      <c r="C394" s="103">
        <v>5266114.92</v>
      </c>
      <c r="D394" s="104">
        <v>33</v>
      </c>
      <c r="E394" s="174">
        <v>0</v>
      </c>
      <c r="F394" s="107">
        <v>0</v>
      </c>
      <c r="G394" s="103">
        <v>5266114.92</v>
      </c>
      <c r="H394" s="104">
        <v>33</v>
      </c>
    </row>
    <row r="395" spans="1:8" ht="12" outlineLevel="2" x14ac:dyDescent="0.2">
      <c r="A395" s="127"/>
      <c r="B395" s="102" t="s">
        <v>15</v>
      </c>
      <c r="C395" s="103">
        <v>5266114.92</v>
      </c>
      <c r="D395" s="104">
        <v>33</v>
      </c>
      <c r="E395" s="174">
        <v>0</v>
      </c>
      <c r="F395" s="106">
        <v>0</v>
      </c>
      <c r="G395" s="103">
        <v>5266114.92</v>
      </c>
      <c r="H395" s="104">
        <v>33</v>
      </c>
    </row>
    <row r="396" spans="1:8" ht="12" outlineLevel="2" x14ac:dyDescent="0.2">
      <c r="A396" s="127"/>
      <c r="B396" s="102" t="s">
        <v>16</v>
      </c>
      <c r="C396" s="103">
        <v>5266114.92</v>
      </c>
      <c r="D396" s="104">
        <v>33</v>
      </c>
      <c r="E396" s="174">
        <v>0</v>
      </c>
      <c r="F396" s="107">
        <v>0</v>
      </c>
      <c r="G396" s="103">
        <v>5266114.92</v>
      </c>
      <c r="H396" s="104">
        <v>33</v>
      </c>
    </row>
    <row r="397" spans="1:8" ht="12" outlineLevel="2" x14ac:dyDescent="0.2">
      <c r="A397" s="127"/>
      <c r="B397" s="102" t="s">
        <v>3</v>
      </c>
      <c r="C397" s="103">
        <v>5266114.92</v>
      </c>
      <c r="D397" s="104">
        <v>33</v>
      </c>
      <c r="E397" s="174">
        <v>0</v>
      </c>
      <c r="F397" s="107">
        <v>0</v>
      </c>
      <c r="G397" s="103">
        <v>5266114.92</v>
      </c>
      <c r="H397" s="104">
        <v>33</v>
      </c>
    </row>
    <row r="398" spans="1:8" ht="12" outlineLevel="2" x14ac:dyDescent="0.2">
      <c r="A398" s="127"/>
      <c r="B398" s="102" t="s">
        <v>4</v>
      </c>
      <c r="C398" s="103">
        <v>5266114.92</v>
      </c>
      <c r="D398" s="104">
        <v>33</v>
      </c>
      <c r="E398" s="174">
        <v>0</v>
      </c>
      <c r="F398" s="107">
        <v>0</v>
      </c>
      <c r="G398" s="103">
        <v>5266114.92</v>
      </c>
      <c r="H398" s="104">
        <v>33</v>
      </c>
    </row>
    <row r="399" spans="1:8" ht="12" outlineLevel="2" x14ac:dyDescent="0.2">
      <c r="A399" s="127"/>
      <c r="B399" s="102" t="s">
        <v>5</v>
      </c>
      <c r="C399" s="103">
        <v>5266114.92</v>
      </c>
      <c r="D399" s="104">
        <v>33</v>
      </c>
      <c r="E399" s="174">
        <v>0</v>
      </c>
      <c r="F399" s="106">
        <v>0</v>
      </c>
      <c r="G399" s="103">
        <v>5266114.92</v>
      </c>
      <c r="H399" s="104">
        <v>33</v>
      </c>
    </row>
    <row r="400" spans="1:8" ht="12" outlineLevel="2" x14ac:dyDescent="0.2">
      <c r="A400" s="127"/>
      <c r="B400" s="102" t="s">
        <v>6</v>
      </c>
      <c r="C400" s="103">
        <v>5266114.92</v>
      </c>
      <c r="D400" s="104">
        <v>33</v>
      </c>
      <c r="E400" s="174">
        <v>0</v>
      </c>
      <c r="F400" s="107">
        <v>0</v>
      </c>
      <c r="G400" s="103">
        <v>5266114.92</v>
      </c>
      <c r="H400" s="104">
        <v>33</v>
      </c>
    </row>
    <row r="401" spans="1:8" ht="12" outlineLevel="2" x14ac:dyDescent="0.2">
      <c r="A401" s="127"/>
      <c r="B401" s="102" t="s">
        <v>7</v>
      </c>
      <c r="C401" s="103">
        <v>13085497.68</v>
      </c>
      <c r="D401" s="104">
        <v>82</v>
      </c>
      <c r="E401" s="174">
        <v>0</v>
      </c>
      <c r="F401" s="107">
        <v>0</v>
      </c>
      <c r="G401" s="103">
        <v>13085497.68</v>
      </c>
      <c r="H401" s="104">
        <v>82</v>
      </c>
    </row>
    <row r="402" spans="1:8" ht="12" outlineLevel="2" x14ac:dyDescent="0.2">
      <c r="A402" s="127"/>
      <c r="B402" s="102" t="s">
        <v>8</v>
      </c>
      <c r="C402" s="103">
        <v>5744852.6399999997</v>
      </c>
      <c r="D402" s="104">
        <v>36</v>
      </c>
      <c r="E402" s="174">
        <v>-319158.48</v>
      </c>
      <c r="F402" s="107">
        <v>-2</v>
      </c>
      <c r="G402" s="103">
        <v>5425694.1600000001</v>
      </c>
      <c r="H402" s="104">
        <v>34</v>
      </c>
    </row>
    <row r="403" spans="1:8" ht="12" outlineLevel="2" x14ac:dyDescent="0.2">
      <c r="A403" s="127"/>
      <c r="B403" s="102" t="s">
        <v>9</v>
      </c>
      <c r="C403" s="103">
        <v>5744852.6399999997</v>
      </c>
      <c r="D403" s="104">
        <v>36</v>
      </c>
      <c r="E403" s="174">
        <v>10851388.32</v>
      </c>
      <c r="F403" s="107">
        <v>68</v>
      </c>
      <c r="G403" s="103">
        <v>16596240.960000001</v>
      </c>
      <c r="H403" s="104">
        <v>104</v>
      </c>
    </row>
    <row r="404" spans="1:8" ht="12" outlineLevel="2" x14ac:dyDescent="0.2">
      <c r="A404" s="127"/>
      <c r="B404" s="102" t="s">
        <v>10</v>
      </c>
      <c r="C404" s="103">
        <v>5585273.4000000004</v>
      </c>
      <c r="D404" s="104">
        <v>35</v>
      </c>
      <c r="E404" s="174">
        <v>10851388.32</v>
      </c>
      <c r="F404" s="107">
        <v>68</v>
      </c>
      <c r="G404" s="103">
        <v>16436661.720000001</v>
      </c>
      <c r="H404" s="104">
        <v>103</v>
      </c>
    </row>
    <row r="405" spans="1:8" ht="12" outlineLevel="2" x14ac:dyDescent="0.2">
      <c r="A405" s="127"/>
      <c r="B405" s="102" t="s">
        <v>11</v>
      </c>
      <c r="C405" s="103">
        <v>5425694.1600000001</v>
      </c>
      <c r="D405" s="104">
        <v>34</v>
      </c>
      <c r="E405" s="174">
        <v>10691809.08</v>
      </c>
      <c r="F405" s="107">
        <v>67</v>
      </c>
      <c r="G405" s="103">
        <v>16117503.24</v>
      </c>
      <c r="H405" s="104">
        <v>101</v>
      </c>
    </row>
    <row r="406" spans="1:8" ht="21" outlineLevel="1" x14ac:dyDescent="0.2">
      <c r="A406" s="169"/>
      <c r="B406" s="170" t="s">
        <v>76</v>
      </c>
      <c r="C406" s="171">
        <v>378597.25</v>
      </c>
      <c r="D406" s="172">
        <v>1</v>
      </c>
      <c r="E406" s="171">
        <v>378597.25</v>
      </c>
      <c r="F406" s="171">
        <v>1</v>
      </c>
      <c r="G406" s="171">
        <v>757194.5</v>
      </c>
      <c r="H406" s="172">
        <v>2</v>
      </c>
    </row>
    <row r="407" spans="1:8" ht="12" outlineLevel="2" x14ac:dyDescent="0.2">
      <c r="A407" s="127"/>
      <c r="B407" s="102" t="s">
        <v>15</v>
      </c>
      <c r="C407" s="103">
        <v>378597.25</v>
      </c>
      <c r="D407" s="104">
        <v>1</v>
      </c>
      <c r="E407" s="174">
        <v>0</v>
      </c>
      <c r="F407" s="106">
        <v>0</v>
      </c>
      <c r="G407" s="103">
        <v>378597.25</v>
      </c>
      <c r="H407" s="104">
        <v>1</v>
      </c>
    </row>
    <row r="408" spans="1:8" ht="12" outlineLevel="2" x14ac:dyDescent="0.2">
      <c r="A408" s="127"/>
      <c r="B408" s="102" t="s">
        <v>7</v>
      </c>
      <c r="C408" s="145"/>
      <c r="D408" s="145"/>
      <c r="E408" s="174">
        <v>0</v>
      </c>
      <c r="F408" s="106">
        <v>0</v>
      </c>
      <c r="G408" s="103">
        <v>0</v>
      </c>
      <c r="H408" s="104">
        <v>0</v>
      </c>
    </row>
    <row r="409" spans="1:8" ht="12" outlineLevel="3" x14ac:dyDescent="0.2">
      <c r="A409" s="146"/>
      <c r="B409" s="102" t="s">
        <v>9</v>
      </c>
      <c r="C409" s="145"/>
      <c r="D409" s="145"/>
      <c r="E409" s="174">
        <v>378597.25</v>
      </c>
      <c r="F409" s="106">
        <v>1</v>
      </c>
      <c r="G409" s="103">
        <v>378597.25</v>
      </c>
      <c r="H409" s="104">
        <v>1</v>
      </c>
    </row>
    <row r="410" spans="1:8" s="28" customFormat="1" x14ac:dyDescent="0.2">
      <c r="A410" s="175"/>
      <c r="B410" s="175"/>
      <c r="C410" s="175"/>
      <c r="D410" s="175"/>
      <c r="E410" s="176"/>
      <c r="F410" s="175"/>
      <c r="G410" s="177">
        <v>0</v>
      </c>
      <c r="H410" s="178">
        <v>0</v>
      </c>
    </row>
    <row r="411" spans="1:8" x14ac:dyDescent="0.2">
      <c r="A411" s="97" t="s">
        <v>77</v>
      </c>
      <c r="B411" s="97" t="s">
        <v>78</v>
      </c>
      <c r="C411" s="98">
        <v>27004457.649999999</v>
      </c>
      <c r="D411" s="99">
        <v>85</v>
      </c>
      <c r="E411" s="98">
        <v>2836212.01</v>
      </c>
      <c r="F411" s="100">
        <v>7</v>
      </c>
      <c r="G411" s="98">
        <v>29840669.66</v>
      </c>
      <c r="H411" s="99">
        <v>92</v>
      </c>
    </row>
    <row r="412" spans="1:8" outlineLevel="1" x14ac:dyDescent="0.2">
      <c r="A412" s="169"/>
      <c r="B412" s="170" t="s">
        <v>57</v>
      </c>
      <c r="C412" s="171">
        <v>20709623.719999999</v>
      </c>
      <c r="D412" s="172">
        <v>74</v>
      </c>
      <c r="E412" s="171">
        <v>1119439.1200000001</v>
      </c>
      <c r="F412" s="171">
        <v>4</v>
      </c>
      <c r="G412" s="171">
        <v>21829062.84</v>
      </c>
      <c r="H412" s="172">
        <v>78</v>
      </c>
    </row>
    <row r="413" spans="1:8" ht="12" outlineLevel="2" x14ac:dyDescent="0.2">
      <c r="A413" s="127"/>
      <c r="B413" s="102" t="s">
        <v>14</v>
      </c>
      <c r="C413" s="103">
        <v>1679158.68</v>
      </c>
      <c r="D413" s="104">
        <v>6</v>
      </c>
      <c r="E413" s="174">
        <v>0</v>
      </c>
      <c r="F413" s="106">
        <v>0</v>
      </c>
      <c r="G413" s="103">
        <v>1679158.68</v>
      </c>
      <c r="H413" s="104">
        <v>6</v>
      </c>
    </row>
    <row r="414" spans="1:8" ht="12" outlineLevel="2" x14ac:dyDescent="0.2">
      <c r="A414" s="127"/>
      <c r="B414" s="102" t="s">
        <v>15</v>
      </c>
      <c r="C414" s="103">
        <v>1959018.46</v>
      </c>
      <c r="D414" s="104">
        <v>7</v>
      </c>
      <c r="E414" s="174">
        <v>0</v>
      </c>
      <c r="F414" s="106">
        <v>0</v>
      </c>
      <c r="G414" s="103">
        <v>1959018.46</v>
      </c>
      <c r="H414" s="104">
        <v>7</v>
      </c>
    </row>
    <row r="415" spans="1:8" ht="12" outlineLevel="2" x14ac:dyDescent="0.2">
      <c r="A415" s="127"/>
      <c r="B415" s="102" t="s">
        <v>16</v>
      </c>
      <c r="C415" s="103">
        <v>1399298.9</v>
      </c>
      <c r="D415" s="104">
        <v>5</v>
      </c>
      <c r="E415" s="174">
        <v>0</v>
      </c>
      <c r="F415" s="106">
        <v>0</v>
      </c>
      <c r="G415" s="103">
        <v>1399298.9</v>
      </c>
      <c r="H415" s="104">
        <v>5</v>
      </c>
    </row>
    <row r="416" spans="1:8" ht="12" outlineLevel="2" x14ac:dyDescent="0.2">
      <c r="A416" s="127"/>
      <c r="B416" s="102" t="s">
        <v>3</v>
      </c>
      <c r="C416" s="103">
        <v>1399298.9</v>
      </c>
      <c r="D416" s="104">
        <v>5</v>
      </c>
      <c r="E416" s="174">
        <v>0</v>
      </c>
      <c r="F416" s="106">
        <v>0</v>
      </c>
      <c r="G416" s="103">
        <v>1399298.9</v>
      </c>
      <c r="H416" s="104">
        <v>5</v>
      </c>
    </row>
    <row r="417" spans="1:8" ht="12" outlineLevel="2" x14ac:dyDescent="0.2">
      <c r="A417" s="127"/>
      <c r="B417" s="102" t="s">
        <v>4</v>
      </c>
      <c r="C417" s="103">
        <v>1959018.46</v>
      </c>
      <c r="D417" s="104">
        <v>7</v>
      </c>
      <c r="E417" s="174">
        <v>0</v>
      </c>
      <c r="F417" s="106">
        <v>0</v>
      </c>
      <c r="G417" s="103">
        <v>1959018.46</v>
      </c>
      <c r="H417" s="104">
        <v>7</v>
      </c>
    </row>
    <row r="418" spans="1:8" ht="12" outlineLevel="2" x14ac:dyDescent="0.2">
      <c r="A418" s="127"/>
      <c r="B418" s="102" t="s">
        <v>5</v>
      </c>
      <c r="C418" s="103">
        <v>1679158.68</v>
      </c>
      <c r="D418" s="104">
        <v>6</v>
      </c>
      <c r="E418" s="174">
        <v>0</v>
      </c>
      <c r="F418" s="106">
        <v>0</v>
      </c>
      <c r="G418" s="103">
        <v>1679158.68</v>
      </c>
      <c r="H418" s="104">
        <v>6</v>
      </c>
    </row>
    <row r="419" spans="1:8" ht="12" outlineLevel="2" x14ac:dyDescent="0.2">
      <c r="A419" s="127"/>
      <c r="B419" s="102" t="s">
        <v>6</v>
      </c>
      <c r="C419" s="103">
        <v>1679158.68</v>
      </c>
      <c r="D419" s="104">
        <v>6</v>
      </c>
      <c r="E419" s="174">
        <v>0</v>
      </c>
      <c r="F419" s="106">
        <v>0</v>
      </c>
      <c r="G419" s="103">
        <v>1679158.68</v>
      </c>
      <c r="H419" s="104">
        <v>6</v>
      </c>
    </row>
    <row r="420" spans="1:8" ht="12" outlineLevel="2" x14ac:dyDescent="0.2">
      <c r="A420" s="127"/>
      <c r="B420" s="102" t="s">
        <v>7</v>
      </c>
      <c r="C420" s="103">
        <v>1679158.68</v>
      </c>
      <c r="D420" s="104">
        <v>6</v>
      </c>
      <c r="E420" s="174">
        <v>0</v>
      </c>
      <c r="F420" s="106">
        <v>0</v>
      </c>
      <c r="G420" s="103">
        <v>1679158.68</v>
      </c>
      <c r="H420" s="104">
        <v>6</v>
      </c>
    </row>
    <row r="421" spans="1:8" ht="12" outlineLevel="2" x14ac:dyDescent="0.2">
      <c r="A421" s="127"/>
      <c r="B421" s="102" t="s">
        <v>8</v>
      </c>
      <c r="C421" s="103">
        <v>1959018.46</v>
      </c>
      <c r="D421" s="104">
        <v>7</v>
      </c>
      <c r="E421" s="174">
        <v>0</v>
      </c>
      <c r="F421" s="106">
        <v>0</v>
      </c>
      <c r="G421" s="103">
        <v>1959018.46</v>
      </c>
      <c r="H421" s="104">
        <v>7</v>
      </c>
    </row>
    <row r="422" spans="1:8" ht="12" outlineLevel="2" x14ac:dyDescent="0.2">
      <c r="A422" s="127"/>
      <c r="B422" s="102" t="s">
        <v>9</v>
      </c>
      <c r="C422" s="103">
        <v>1679158.68</v>
      </c>
      <c r="D422" s="104">
        <v>6</v>
      </c>
      <c r="E422" s="174">
        <v>559719.56000000006</v>
      </c>
      <c r="F422" s="107">
        <v>2</v>
      </c>
      <c r="G422" s="103">
        <v>2238878.2400000002</v>
      </c>
      <c r="H422" s="104">
        <v>8</v>
      </c>
    </row>
    <row r="423" spans="1:8" ht="12" outlineLevel="2" x14ac:dyDescent="0.2">
      <c r="A423" s="127"/>
      <c r="B423" s="102" t="s">
        <v>10</v>
      </c>
      <c r="C423" s="103">
        <v>1959018.46</v>
      </c>
      <c r="D423" s="104">
        <v>7</v>
      </c>
      <c r="E423" s="174">
        <v>279859.78000000003</v>
      </c>
      <c r="F423" s="107">
        <v>1</v>
      </c>
      <c r="G423" s="103">
        <v>2238878.2400000002</v>
      </c>
      <c r="H423" s="104">
        <v>8</v>
      </c>
    </row>
    <row r="424" spans="1:8" ht="12" outlineLevel="2" x14ac:dyDescent="0.2">
      <c r="A424" s="127"/>
      <c r="B424" s="102" t="s">
        <v>11</v>
      </c>
      <c r="C424" s="103">
        <v>1679158.68</v>
      </c>
      <c r="D424" s="104">
        <v>6</v>
      </c>
      <c r="E424" s="174">
        <v>279859.78000000003</v>
      </c>
      <c r="F424" s="107">
        <v>1</v>
      </c>
      <c r="G424" s="103">
        <v>1959018.46</v>
      </c>
      <c r="H424" s="104">
        <v>7</v>
      </c>
    </row>
    <row r="425" spans="1:8" outlineLevel="1" x14ac:dyDescent="0.2">
      <c r="A425" s="169"/>
      <c r="B425" s="170" t="s">
        <v>58</v>
      </c>
      <c r="C425" s="171">
        <v>6294833.9299999997</v>
      </c>
      <c r="D425" s="172">
        <v>11</v>
      </c>
      <c r="E425" s="171">
        <v>1716772.89</v>
      </c>
      <c r="F425" s="171">
        <v>3</v>
      </c>
      <c r="G425" s="171">
        <v>8011606.8200000003</v>
      </c>
      <c r="H425" s="172">
        <v>14</v>
      </c>
    </row>
    <row r="426" spans="1:8" ht="12" outlineLevel="2" x14ac:dyDescent="0.2">
      <c r="A426" s="127"/>
      <c r="B426" s="102" t="s">
        <v>14</v>
      </c>
      <c r="C426" s="103">
        <v>1144515.26</v>
      </c>
      <c r="D426" s="104">
        <v>2</v>
      </c>
      <c r="E426" s="174">
        <v>0</v>
      </c>
      <c r="F426" s="106">
        <v>0</v>
      </c>
      <c r="G426" s="103">
        <v>1144515.26</v>
      </c>
      <c r="H426" s="104">
        <v>2</v>
      </c>
    </row>
    <row r="427" spans="1:8" ht="12" outlineLevel="2" x14ac:dyDescent="0.2">
      <c r="A427" s="127"/>
      <c r="B427" s="102" t="s">
        <v>16</v>
      </c>
      <c r="C427" s="103">
        <v>572257.63</v>
      </c>
      <c r="D427" s="104">
        <v>1</v>
      </c>
      <c r="E427" s="174">
        <v>0</v>
      </c>
      <c r="F427" s="106">
        <v>0</v>
      </c>
      <c r="G427" s="103">
        <v>572257.63</v>
      </c>
      <c r="H427" s="104">
        <v>1</v>
      </c>
    </row>
    <row r="428" spans="1:8" ht="12" outlineLevel="2" x14ac:dyDescent="0.2">
      <c r="A428" s="127"/>
      <c r="B428" s="102" t="s">
        <v>3</v>
      </c>
      <c r="C428" s="103">
        <v>1144515.26</v>
      </c>
      <c r="D428" s="104">
        <v>2</v>
      </c>
      <c r="E428" s="174">
        <v>0</v>
      </c>
      <c r="F428" s="106">
        <v>0</v>
      </c>
      <c r="G428" s="103">
        <v>1144515.26</v>
      </c>
      <c r="H428" s="104">
        <v>2</v>
      </c>
    </row>
    <row r="429" spans="1:8" ht="12" outlineLevel="2" x14ac:dyDescent="0.2">
      <c r="A429" s="127"/>
      <c r="B429" s="102" t="s">
        <v>8</v>
      </c>
      <c r="C429" s="103">
        <v>1144515.26</v>
      </c>
      <c r="D429" s="104">
        <v>2</v>
      </c>
      <c r="E429" s="174">
        <v>-572257.63</v>
      </c>
      <c r="F429" s="174">
        <v>-1</v>
      </c>
      <c r="G429" s="103">
        <v>572257.63</v>
      </c>
      <c r="H429" s="104">
        <v>1</v>
      </c>
    </row>
    <row r="430" spans="1:8" ht="12" outlineLevel="2" x14ac:dyDescent="0.2">
      <c r="A430" s="127"/>
      <c r="B430" s="102" t="s">
        <v>9</v>
      </c>
      <c r="C430" s="103">
        <v>572257.63</v>
      </c>
      <c r="D430" s="104">
        <v>1</v>
      </c>
      <c r="E430" s="174">
        <v>572257.63</v>
      </c>
      <c r="F430" s="106">
        <v>1</v>
      </c>
      <c r="G430" s="103">
        <v>1144515.26</v>
      </c>
      <c r="H430" s="104">
        <v>2</v>
      </c>
    </row>
    <row r="431" spans="1:8" ht="12" outlineLevel="2" x14ac:dyDescent="0.2">
      <c r="A431" s="127"/>
      <c r="B431" s="102" t="s">
        <v>10</v>
      </c>
      <c r="C431" s="103">
        <v>1144515.26</v>
      </c>
      <c r="D431" s="104">
        <v>2</v>
      </c>
      <c r="E431" s="174">
        <v>1144515.26</v>
      </c>
      <c r="F431" s="174">
        <v>2</v>
      </c>
      <c r="G431" s="103">
        <v>2289030.52</v>
      </c>
      <c r="H431" s="104">
        <v>4</v>
      </c>
    </row>
    <row r="432" spans="1:8" ht="12" outlineLevel="2" x14ac:dyDescent="0.2">
      <c r="A432" s="127"/>
      <c r="B432" s="102" t="s">
        <v>11</v>
      </c>
      <c r="C432" s="103">
        <v>572257.63</v>
      </c>
      <c r="D432" s="104">
        <v>1</v>
      </c>
      <c r="E432" s="174">
        <v>572257.63</v>
      </c>
      <c r="F432" s="106">
        <v>1</v>
      </c>
      <c r="G432" s="103">
        <v>1144515.26</v>
      </c>
      <c r="H432" s="104">
        <v>2</v>
      </c>
    </row>
    <row r="433" spans="1:8" s="28" customFormat="1" x14ac:dyDescent="0.2">
      <c r="A433" s="175"/>
      <c r="B433" s="175"/>
      <c r="C433" s="175"/>
      <c r="D433" s="175"/>
      <c r="E433" s="176"/>
      <c r="F433" s="175"/>
      <c r="G433" s="177">
        <v>0</v>
      </c>
      <c r="H433" s="178">
        <v>0</v>
      </c>
    </row>
    <row r="434" spans="1:8" x14ac:dyDescent="0.2">
      <c r="A434" s="97" t="s">
        <v>79</v>
      </c>
      <c r="B434" s="97" t="s">
        <v>80</v>
      </c>
      <c r="C434" s="98">
        <v>217913088.71000001</v>
      </c>
      <c r="D434" s="100">
        <v>1207</v>
      </c>
      <c r="E434" s="98">
        <v>9995437.5099999998</v>
      </c>
      <c r="F434" s="98">
        <v>56</v>
      </c>
      <c r="G434" s="98">
        <v>227908526.22</v>
      </c>
      <c r="H434" s="99">
        <v>1263</v>
      </c>
    </row>
    <row r="435" spans="1:8" ht="21" outlineLevel="1" x14ac:dyDescent="0.2">
      <c r="A435" s="169"/>
      <c r="B435" s="170" t="s">
        <v>44</v>
      </c>
      <c r="C435" s="171">
        <v>31076129.199999999</v>
      </c>
      <c r="D435" s="172">
        <v>170</v>
      </c>
      <c r="E435" s="171">
        <v>2742011.4</v>
      </c>
      <c r="F435" s="171">
        <v>15</v>
      </c>
      <c r="G435" s="171">
        <v>33818140.600000001</v>
      </c>
      <c r="H435" s="172">
        <v>185</v>
      </c>
    </row>
    <row r="436" spans="1:8" ht="12" outlineLevel="2" x14ac:dyDescent="0.2">
      <c r="A436" s="127"/>
      <c r="B436" s="102" t="s">
        <v>14</v>
      </c>
      <c r="C436" s="103">
        <v>2742011.4</v>
      </c>
      <c r="D436" s="104">
        <v>15</v>
      </c>
      <c r="E436" s="174">
        <v>0</v>
      </c>
      <c r="F436" s="106">
        <v>0</v>
      </c>
      <c r="G436" s="103">
        <v>2742011.4</v>
      </c>
      <c r="H436" s="104">
        <v>15</v>
      </c>
    </row>
    <row r="437" spans="1:8" ht="12" outlineLevel="2" x14ac:dyDescent="0.2">
      <c r="A437" s="127"/>
      <c r="B437" s="102" t="s">
        <v>15</v>
      </c>
      <c r="C437" s="103">
        <v>3290413.68</v>
      </c>
      <c r="D437" s="104">
        <v>18</v>
      </c>
      <c r="E437" s="174">
        <v>0</v>
      </c>
      <c r="F437" s="106">
        <v>0</v>
      </c>
      <c r="G437" s="103">
        <v>3290413.68</v>
      </c>
      <c r="H437" s="104">
        <v>18</v>
      </c>
    </row>
    <row r="438" spans="1:8" ht="12" outlineLevel="2" x14ac:dyDescent="0.2">
      <c r="A438" s="127"/>
      <c r="B438" s="102" t="s">
        <v>16</v>
      </c>
      <c r="C438" s="103">
        <v>1462406.08</v>
      </c>
      <c r="D438" s="104">
        <v>8</v>
      </c>
      <c r="E438" s="174">
        <v>0</v>
      </c>
      <c r="F438" s="106">
        <v>0</v>
      </c>
      <c r="G438" s="103">
        <v>1462406.08</v>
      </c>
      <c r="H438" s="104">
        <v>8</v>
      </c>
    </row>
    <row r="439" spans="1:8" ht="12" outlineLevel="2" x14ac:dyDescent="0.2">
      <c r="A439" s="127"/>
      <c r="B439" s="102" t="s">
        <v>3</v>
      </c>
      <c r="C439" s="103">
        <v>4204417.4800000004</v>
      </c>
      <c r="D439" s="104">
        <v>23</v>
      </c>
      <c r="E439" s="174">
        <v>0</v>
      </c>
      <c r="F439" s="106">
        <v>0</v>
      </c>
      <c r="G439" s="103">
        <v>4204417.4800000004</v>
      </c>
      <c r="H439" s="104">
        <v>23</v>
      </c>
    </row>
    <row r="440" spans="1:8" ht="12" outlineLevel="2" x14ac:dyDescent="0.2">
      <c r="A440" s="127"/>
      <c r="B440" s="102" t="s">
        <v>4</v>
      </c>
      <c r="C440" s="103">
        <v>1645206.84</v>
      </c>
      <c r="D440" s="104">
        <v>9</v>
      </c>
      <c r="E440" s="174">
        <v>0</v>
      </c>
      <c r="F440" s="106">
        <v>0</v>
      </c>
      <c r="G440" s="103">
        <v>1645206.84</v>
      </c>
      <c r="H440" s="104">
        <v>9</v>
      </c>
    </row>
    <row r="441" spans="1:8" ht="12" outlineLevel="2" x14ac:dyDescent="0.2">
      <c r="A441" s="127"/>
      <c r="B441" s="102" t="s">
        <v>5</v>
      </c>
      <c r="C441" s="103">
        <v>5301222.04</v>
      </c>
      <c r="D441" s="104">
        <v>29</v>
      </c>
      <c r="E441" s="174">
        <v>0</v>
      </c>
      <c r="F441" s="106">
        <v>0</v>
      </c>
      <c r="G441" s="103">
        <v>5301222.04</v>
      </c>
      <c r="H441" s="104">
        <v>29</v>
      </c>
    </row>
    <row r="442" spans="1:8" ht="12" outlineLevel="2" x14ac:dyDescent="0.2">
      <c r="A442" s="127"/>
      <c r="B442" s="102" t="s">
        <v>6</v>
      </c>
      <c r="C442" s="103">
        <v>914003.8</v>
      </c>
      <c r="D442" s="104">
        <v>5</v>
      </c>
      <c r="E442" s="174">
        <v>0</v>
      </c>
      <c r="F442" s="106">
        <v>0</v>
      </c>
      <c r="G442" s="103">
        <v>914003.8</v>
      </c>
      <c r="H442" s="104">
        <v>5</v>
      </c>
    </row>
    <row r="443" spans="1:8" ht="12" outlineLevel="2" x14ac:dyDescent="0.2">
      <c r="A443" s="127"/>
      <c r="B443" s="102" t="s">
        <v>7</v>
      </c>
      <c r="C443" s="103">
        <v>2010808.36</v>
      </c>
      <c r="D443" s="104">
        <v>11</v>
      </c>
      <c r="E443" s="174">
        <v>0</v>
      </c>
      <c r="F443" s="106">
        <v>0</v>
      </c>
      <c r="G443" s="103">
        <v>2010808.36</v>
      </c>
      <c r="H443" s="104">
        <v>11</v>
      </c>
    </row>
    <row r="444" spans="1:8" ht="12" outlineLevel="2" x14ac:dyDescent="0.2">
      <c r="A444" s="127"/>
      <c r="B444" s="102" t="s">
        <v>8</v>
      </c>
      <c r="C444" s="103">
        <v>2742011.4</v>
      </c>
      <c r="D444" s="104">
        <v>15</v>
      </c>
      <c r="E444" s="174">
        <v>-182800.76</v>
      </c>
      <c r="F444" s="106">
        <v>-1</v>
      </c>
      <c r="G444" s="103">
        <v>2559210.64</v>
      </c>
      <c r="H444" s="104">
        <v>14</v>
      </c>
    </row>
    <row r="445" spans="1:8" ht="12" outlineLevel="2" x14ac:dyDescent="0.2">
      <c r="A445" s="127"/>
      <c r="B445" s="102" t="s">
        <v>9</v>
      </c>
      <c r="C445" s="103">
        <v>2376409.88</v>
      </c>
      <c r="D445" s="104">
        <v>13</v>
      </c>
      <c r="E445" s="174">
        <v>1462406.08</v>
      </c>
      <c r="F445" s="107">
        <v>8</v>
      </c>
      <c r="G445" s="103">
        <v>3838815.96</v>
      </c>
      <c r="H445" s="104">
        <v>21</v>
      </c>
    </row>
    <row r="446" spans="1:8" ht="12" outlineLevel="2" x14ac:dyDescent="0.2">
      <c r="A446" s="127"/>
      <c r="B446" s="102" t="s">
        <v>10</v>
      </c>
      <c r="C446" s="103">
        <v>2559210.64</v>
      </c>
      <c r="D446" s="104">
        <v>14</v>
      </c>
      <c r="E446" s="174">
        <v>731203.04</v>
      </c>
      <c r="F446" s="107">
        <v>4</v>
      </c>
      <c r="G446" s="103">
        <v>3290413.68</v>
      </c>
      <c r="H446" s="104">
        <v>18</v>
      </c>
    </row>
    <row r="447" spans="1:8" ht="12" outlineLevel="2" x14ac:dyDescent="0.2">
      <c r="A447" s="127"/>
      <c r="B447" s="102" t="s">
        <v>11</v>
      </c>
      <c r="C447" s="103">
        <v>1828007.6</v>
      </c>
      <c r="D447" s="104">
        <v>10</v>
      </c>
      <c r="E447" s="174">
        <v>731203.04</v>
      </c>
      <c r="F447" s="107">
        <v>4</v>
      </c>
      <c r="G447" s="103">
        <v>2559210.64</v>
      </c>
      <c r="H447" s="104">
        <v>14</v>
      </c>
    </row>
    <row r="448" spans="1:8" ht="21" outlineLevel="1" x14ac:dyDescent="0.2">
      <c r="A448" s="169"/>
      <c r="B448" s="170" t="s">
        <v>45</v>
      </c>
      <c r="C448" s="171">
        <v>33324002.780000001</v>
      </c>
      <c r="D448" s="172">
        <v>158</v>
      </c>
      <c r="E448" s="171">
        <v>3374582.56</v>
      </c>
      <c r="F448" s="171">
        <v>16</v>
      </c>
      <c r="G448" s="171">
        <v>36698585.340000004</v>
      </c>
      <c r="H448" s="172">
        <v>174</v>
      </c>
    </row>
    <row r="449" spans="1:8" ht="12" outlineLevel="2" x14ac:dyDescent="0.2">
      <c r="A449" s="127"/>
      <c r="B449" s="102" t="s">
        <v>14</v>
      </c>
      <c r="C449" s="103">
        <v>2741848.33</v>
      </c>
      <c r="D449" s="104">
        <v>13</v>
      </c>
      <c r="E449" s="174">
        <v>0</v>
      </c>
      <c r="F449" s="106">
        <v>0</v>
      </c>
      <c r="G449" s="103">
        <v>2741848.33</v>
      </c>
      <c r="H449" s="104">
        <v>13</v>
      </c>
    </row>
    <row r="450" spans="1:8" ht="12" outlineLevel="2" x14ac:dyDescent="0.2">
      <c r="A450" s="127"/>
      <c r="B450" s="102" t="s">
        <v>15</v>
      </c>
      <c r="C450" s="103">
        <v>1054557.05</v>
      </c>
      <c r="D450" s="104">
        <v>5</v>
      </c>
      <c r="E450" s="174">
        <v>0</v>
      </c>
      <c r="F450" s="174">
        <v>0</v>
      </c>
      <c r="G450" s="103">
        <v>1054557.05</v>
      </c>
      <c r="H450" s="104">
        <v>5</v>
      </c>
    </row>
    <row r="451" spans="1:8" ht="12" outlineLevel="2" x14ac:dyDescent="0.2">
      <c r="A451" s="127"/>
      <c r="B451" s="102" t="s">
        <v>16</v>
      </c>
      <c r="C451" s="103">
        <v>1054557.05</v>
      </c>
      <c r="D451" s="104">
        <v>5</v>
      </c>
      <c r="E451" s="174">
        <v>0</v>
      </c>
      <c r="F451" s="106">
        <v>0</v>
      </c>
      <c r="G451" s="103">
        <v>1054557.05</v>
      </c>
      <c r="H451" s="104">
        <v>5</v>
      </c>
    </row>
    <row r="452" spans="1:8" ht="12" outlineLevel="2" x14ac:dyDescent="0.2">
      <c r="A452" s="127"/>
      <c r="B452" s="102" t="s">
        <v>3</v>
      </c>
      <c r="C452" s="103">
        <v>7381899.3499999996</v>
      </c>
      <c r="D452" s="104">
        <v>35</v>
      </c>
      <c r="E452" s="174">
        <v>0</v>
      </c>
      <c r="F452" s="106">
        <v>0</v>
      </c>
      <c r="G452" s="103">
        <v>7381899.3499999996</v>
      </c>
      <c r="H452" s="104">
        <v>35</v>
      </c>
    </row>
    <row r="453" spans="1:8" ht="12" outlineLevel="2" x14ac:dyDescent="0.2">
      <c r="A453" s="127"/>
      <c r="B453" s="102" t="s">
        <v>4</v>
      </c>
      <c r="C453" s="103">
        <v>1265468.46</v>
      </c>
      <c r="D453" s="104">
        <v>6</v>
      </c>
      <c r="E453" s="174">
        <v>0</v>
      </c>
      <c r="F453" s="106">
        <v>0</v>
      </c>
      <c r="G453" s="103">
        <v>1265468.46</v>
      </c>
      <c r="H453" s="104">
        <v>6</v>
      </c>
    </row>
    <row r="454" spans="1:8" ht="12" outlineLevel="2" x14ac:dyDescent="0.2">
      <c r="A454" s="127"/>
      <c r="B454" s="102" t="s">
        <v>5</v>
      </c>
      <c r="C454" s="103">
        <v>5272785.25</v>
      </c>
      <c r="D454" s="104">
        <v>25</v>
      </c>
      <c r="E454" s="174">
        <v>0</v>
      </c>
      <c r="F454" s="106">
        <v>0</v>
      </c>
      <c r="G454" s="103">
        <v>5272785.25</v>
      </c>
      <c r="H454" s="104">
        <v>25</v>
      </c>
    </row>
    <row r="455" spans="1:8" ht="12" outlineLevel="2" x14ac:dyDescent="0.2">
      <c r="A455" s="127"/>
      <c r="B455" s="102" t="s">
        <v>6</v>
      </c>
      <c r="C455" s="103">
        <v>1687291.28</v>
      </c>
      <c r="D455" s="104">
        <v>8</v>
      </c>
      <c r="E455" s="174">
        <v>0</v>
      </c>
      <c r="F455" s="174">
        <v>0</v>
      </c>
      <c r="G455" s="103">
        <v>1687291.28</v>
      </c>
      <c r="H455" s="104">
        <v>8</v>
      </c>
    </row>
    <row r="456" spans="1:8" ht="12" outlineLevel="2" x14ac:dyDescent="0.2">
      <c r="A456" s="127"/>
      <c r="B456" s="102" t="s">
        <v>7</v>
      </c>
      <c r="C456" s="103">
        <v>1687291.28</v>
      </c>
      <c r="D456" s="104">
        <v>8</v>
      </c>
      <c r="E456" s="174">
        <v>0</v>
      </c>
      <c r="F456" s="107">
        <v>0</v>
      </c>
      <c r="G456" s="103">
        <v>1687291.28</v>
      </c>
      <c r="H456" s="104">
        <v>8</v>
      </c>
    </row>
    <row r="457" spans="1:8" ht="12" outlineLevel="2" x14ac:dyDescent="0.2">
      <c r="A457" s="127"/>
      <c r="B457" s="102" t="s">
        <v>8</v>
      </c>
      <c r="C457" s="103">
        <v>2952759.74</v>
      </c>
      <c r="D457" s="104">
        <v>14</v>
      </c>
      <c r="E457" s="174">
        <v>632734.23</v>
      </c>
      <c r="F457" s="174">
        <v>3</v>
      </c>
      <c r="G457" s="103">
        <v>3585493.97</v>
      </c>
      <c r="H457" s="104">
        <v>17</v>
      </c>
    </row>
    <row r="458" spans="1:8" ht="12" outlineLevel="2" x14ac:dyDescent="0.2">
      <c r="A458" s="127"/>
      <c r="B458" s="102" t="s">
        <v>9</v>
      </c>
      <c r="C458" s="103">
        <v>2741848.33</v>
      </c>
      <c r="D458" s="104">
        <v>13</v>
      </c>
      <c r="E458" s="174">
        <v>1054557.05</v>
      </c>
      <c r="F458" s="107">
        <v>5</v>
      </c>
      <c r="G458" s="103">
        <v>3796405.38</v>
      </c>
      <c r="H458" s="104">
        <v>18</v>
      </c>
    </row>
    <row r="459" spans="1:8" ht="12" outlineLevel="2" x14ac:dyDescent="0.2">
      <c r="A459" s="127"/>
      <c r="B459" s="102" t="s">
        <v>10</v>
      </c>
      <c r="C459" s="103">
        <v>2952759.74</v>
      </c>
      <c r="D459" s="104">
        <v>14</v>
      </c>
      <c r="E459" s="174">
        <v>843645.64</v>
      </c>
      <c r="F459" s="107">
        <v>4</v>
      </c>
      <c r="G459" s="103">
        <v>3796405.38</v>
      </c>
      <c r="H459" s="104">
        <v>18</v>
      </c>
    </row>
    <row r="460" spans="1:8" ht="12" outlineLevel="2" x14ac:dyDescent="0.2">
      <c r="A460" s="127"/>
      <c r="B460" s="102" t="s">
        <v>11</v>
      </c>
      <c r="C460" s="103">
        <v>2530936.92</v>
      </c>
      <c r="D460" s="104">
        <v>12</v>
      </c>
      <c r="E460" s="174">
        <v>843645.64</v>
      </c>
      <c r="F460" s="107">
        <v>4</v>
      </c>
      <c r="G460" s="103">
        <v>3374582.56</v>
      </c>
      <c r="H460" s="104">
        <v>16</v>
      </c>
    </row>
    <row r="461" spans="1:8" ht="21" outlineLevel="1" x14ac:dyDescent="0.2">
      <c r="A461" s="169"/>
      <c r="B461" s="170" t="s">
        <v>46</v>
      </c>
      <c r="C461" s="171">
        <v>23760507.75</v>
      </c>
      <c r="D461" s="172">
        <v>175</v>
      </c>
      <c r="E461" s="171">
        <v>950420.31</v>
      </c>
      <c r="F461" s="171">
        <v>7</v>
      </c>
      <c r="G461" s="171">
        <v>24710928.059999999</v>
      </c>
      <c r="H461" s="172">
        <v>182</v>
      </c>
    </row>
    <row r="462" spans="1:8" ht="12" outlineLevel="2" x14ac:dyDescent="0.2">
      <c r="A462" s="127"/>
      <c r="B462" s="102" t="s">
        <v>14</v>
      </c>
      <c r="C462" s="103">
        <v>2579712.27</v>
      </c>
      <c r="D462" s="104">
        <v>19</v>
      </c>
      <c r="E462" s="174">
        <v>0</v>
      </c>
      <c r="F462" s="106">
        <v>0</v>
      </c>
      <c r="G462" s="103">
        <v>2579712.27</v>
      </c>
      <c r="H462" s="104">
        <v>19</v>
      </c>
    </row>
    <row r="463" spans="1:8" ht="12" outlineLevel="2" x14ac:dyDescent="0.2">
      <c r="A463" s="127"/>
      <c r="B463" s="102" t="s">
        <v>15</v>
      </c>
      <c r="C463" s="103">
        <v>2036614.95</v>
      </c>
      <c r="D463" s="104">
        <v>15</v>
      </c>
      <c r="E463" s="174">
        <v>0</v>
      </c>
      <c r="F463" s="106">
        <v>0</v>
      </c>
      <c r="G463" s="103">
        <v>2036614.95</v>
      </c>
      <c r="H463" s="104">
        <v>15</v>
      </c>
    </row>
    <row r="464" spans="1:8" ht="12" outlineLevel="2" x14ac:dyDescent="0.2">
      <c r="A464" s="127"/>
      <c r="B464" s="102" t="s">
        <v>16</v>
      </c>
      <c r="C464" s="103">
        <v>1765066.29</v>
      </c>
      <c r="D464" s="104">
        <v>13</v>
      </c>
      <c r="E464" s="174">
        <v>0</v>
      </c>
      <c r="F464" s="174">
        <v>0</v>
      </c>
      <c r="G464" s="103">
        <v>1765066.29</v>
      </c>
      <c r="H464" s="104">
        <v>13</v>
      </c>
    </row>
    <row r="465" spans="1:8" ht="12" outlineLevel="2" x14ac:dyDescent="0.2">
      <c r="A465" s="127"/>
      <c r="B465" s="102" t="s">
        <v>3</v>
      </c>
      <c r="C465" s="103">
        <v>2443937.94</v>
      </c>
      <c r="D465" s="104">
        <v>18</v>
      </c>
      <c r="E465" s="174">
        <v>0</v>
      </c>
      <c r="F465" s="174">
        <v>0</v>
      </c>
      <c r="G465" s="103">
        <v>2443937.94</v>
      </c>
      <c r="H465" s="104">
        <v>18</v>
      </c>
    </row>
    <row r="466" spans="1:8" ht="12" outlineLevel="2" x14ac:dyDescent="0.2">
      <c r="A466" s="127"/>
      <c r="B466" s="102" t="s">
        <v>4</v>
      </c>
      <c r="C466" s="103">
        <v>1765066.29</v>
      </c>
      <c r="D466" s="104">
        <v>13</v>
      </c>
      <c r="E466" s="174">
        <v>0</v>
      </c>
      <c r="F466" s="174">
        <v>0</v>
      </c>
      <c r="G466" s="103">
        <v>1765066.29</v>
      </c>
      <c r="H466" s="104">
        <v>13</v>
      </c>
    </row>
    <row r="467" spans="1:8" ht="12" outlineLevel="2" x14ac:dyDescent="0.2">
      <c r="A467" s="127"/>
      <c r="B467" s="102" t="s">
        <v>5</v>
      </c>
      <c r="C467" s="103">
        <v>2308163.61</v>
      </c>
      <c r="D467" s="104">
        <v>17</v>
      </c>
      <c r="E467" s="174">
        <v>0</v>
      </c>
      <c r="F467" s="174">
        <v>0</v>
      </c>
      <c r="G467" s="103">
        <v>2308163.61</v>
      </c>
      <c r="H467" s="104">
        <v>17</v>
      </c>
    </row>
    <row r="468" spans="1:8" ht="12" outlineLevel="2" x14ac:dyDescent="0.2">
      <c r="A468" s="127"/>
      <c r="B468" s="102" t="s">
        <v>6</v>
      </c>
      <c r="C468" s="103">
        <v>1357743.3</v>
      </c>
      <c r="D468" s="104">
        <v>10</v>
      </c>
      <c r="E468" s="174">
        <v>0</v>
      </c>
      <c r="F468" s="174">
        <v>0</v>
      </c>
      <c r="G468" s="103">
        <v>1357743.3</v>
      </c>
      <c r="H468" s="104">
        <v>10</v>
      </c>
    </row>
    <row r="469" spans="1:8" ht="12" outlineLevel="2" x14ac:dyDescent="0.2">
      <c r="A469" s="127"/>
      <c r="B469" s="102" t="s">
        <v>7</v>
      </c>
      <c r="C469" s="103">
        <v>1900840.62</v>
      </c>
      <c r="D469" s="104">
        <v>14</v>
      </c>
      <c r="E469" s="174">
        <v>0</v>
      </c>
      <c r="F469" s="174">
        <v>0</v>
      </c>
      <c r="G469" s="103">
        <v>1900840.62</v>
      </c>
      <c r="H469" s="104">
        <v>14</v>
      </c>
    </row>
    <row r="470" spans="1:8" ht="12" outlineLevel="2" x14ac:dyDescent="0.2">
      <c r="A470" s="127"/>
      <c r="B470" s="102" t="s">
        <v>8</v>
      </c>
      <c r="C470" s="103">
        <v>2172389.2799999998</v>
      </c>
      <c r="D470" s="104">
        <v>16</v>
      </c>
      <c r="E470" s="174">
        <v>-135774.32999999999</v>
      </c>
      <c r="F470" s="174">
        <v>-1</v>
      </c>
      <c r="G470" s="103">
        <v>2036614.95</v>
      </c>
      <c r="H470" s="104">
        <v>15</v>
      </c>
    </row>
    <row r="471" spans="1:8" ht="12" outlineLevel="2" x14ac:dyDescent="0.2">
      <c r="A471" s="127"/>
      <c r="B471" s="102" t="s">
        <v>9</v>
      </c>
      <c r="C471" s="103">
        <v>2036614.95</v>
      </c>
      <c r="D471" s="104">
        <v>15</v>
      </c>
      <c r="E471" s="174">
        <v>407322.99</v>
      </c>
      <c r="F471" s="107">
        <v>3</v>
      </c>
      <c r="G471" s="103">
        <v>2443937.94</v>
      </c>
      <c r="H471" s="104">
        <v>18</v>
      </c>
    </row>
    <row r="472" spans="1:8" ht="12" outlineLevel="2" x14ac:dyDescent="0.2">
      <c r="A472" s="127"/>
      <c r="B472" s="102" t="s">
        <v>10</v>
      </c>
      <c r="C472" s="103">
        <v>1765066.29</v>
      </c>
      <c r="D472" s="104">
        <v>13</v>
      </c>
      <c r="E472" s="174">
        <v>407322.99</v>
      </c>
      <c r="F472" s="107">
        <v>3</v>
      </c>
      <c r="G472" s="103">
        <v>2172389.2799999998</v>
      </c>
      <c r="H472" s="104">
        <v>16</v>
      </c>
    </row>
    <row r="473" spans="1:8" ht="12" outlineLevel="2" x14ac:dyDescent="0.2">
      <c r="A473" s="127"/>
      <c r="B473" s="102" t="s">
        <v>11</v>
      </c>
      <c r="C473" s="103">
        <v>1629291.96</v>
      </c>
      <c r="D473" s="104">
        <v>12</v>
      </c>
      <c r="E473" s="174">
        <v>271548.65999999997</v>
      </c>
      <c r="F473" s="107">
        <v>2</v>
      </c>
      <c r="G473" s="103">
        <v>1900840.62</v>
      </c>
      <c r="H473" s="104">
        <v>14</v>
      </c>
    </row>
    <row r="474" spans="1:8" ht="21" outlineLevel="1" x14ac:dyDescent="0.2">
      <c r="A474" s="169"/>
      <c r="B474" s="170" t="s">
        <v>81</v>
      </c>
      <c r="C474" s="171">
        <v>25072992.809999999</v>
      </c>
      <c r="D474" s="172">
        <v>153</v>
      </c>
      <c r="E474" s="171">
        <v>2130385.0099999998</v>
      </c>
      <c r="F474" s="171">
        <v>13</v>
      </c>
      <c r="G474" s="171">
        <v>27203377.82</v>
      </c>
      <c r="H474" s="172">
        <v>166</v>
      </c>
    </row>
    <row r="475" spans="1:8" ht="12" outlineLevel="2" x14ac:dyDescent="0.2">
      <c r="A475" s="127"/>
      <c r="B475" s="102" t="s">
        <v>14</v>
      </c>
      <c r="C475" s="103">
        <v>1966509.24</v>
      </c>
      <c r="D475" s="104">
        <v>12</v>
      </c>
      <c r="E475" s="174">
        <v>0</v>
      </c>
      <c r="F475" s="106">
        <v>0</v>
      </c>
      <c r="G475" s="103">
        <v>1966509.24</v>
      </c>
      <c r="H475" s="104">
        <v>12</v>
      </c>
    </row>
    <row r="476" spans="1:8" ht="12" outlineLevel="2" x14ac:dyDescent="0.2">
      <c r="A476" s="127"/>
      <c r="B476" s="102" t="s">
        <v>15</v>
      </c>
      <c r="C476" s="103">
        <v>1311006.1599999999</v>
      </c>
      <c r="D476" s="104">
        <v>8</v>
      </c>
      <c r="E476" s="174">
        <v>0</v>
      </c>
      <c r="F476" s="106">
        <v>0</v>
      </c>
      <c r="G476" s="103">
        <v>1311006.1599999999</v>
      </c>
      <c r="H476" s="104">
        <v>8</v>
      </c>
    </row>
    <row r="477" spans="1:8" ht="12" outlineLevel="2" x14ac:dyDescent="0.2">
      <c r="A477" s="127"/>
      <c r="B477" s="102" t="s">
        <v>16</v>
      </c>
      <c r="C477" s="103">
        <v>1311006.1599999999</v>
      </c>
      <c r="D477" s="104">
        <v>8</v>
      </c>
      <c r="E477" s="174">
        <v>0</v>
      </c>
      <c r="F477" s="106">
        <v>0</v>
      </c>
      <c r="G477" s="103">
        <v>1311006.1599999999</v>
      </c>
      <c r="H477" s="104">
        <v>8</v>
      </c>
    </row>
    <row r="478" spans="1:8" ht="12" outlineLevel="2" x14ac:dyDescent="0.2">
      <c r="A478" s="127"/>
      <c r="B478" s="102" t="s">
        <v>3</v>
      </c>
      <c r="C478" s="103">
        <v>2130385.0099999998</v>
      </c>
      <c r="D478" s="104">
        <v>13</v>
      </c>
      <c r="E478" s="174">
        <v>0</v>
      </c>
      <c r="F478" s="106">
        <v>0</v>
      </c>
      <c r="G478" s="103">
        <v>2130385.0099999998</v>
      </c>
      <c r="H478" s="104">
        <v>13</v>
      </c>
    </row>
    <row r="479" spans="1:8" ht="12" outlineLevel="2" x14ac:dyDescent="0.2">
      <c r="A479" s="127"/>
      <c r="B479" s="102" t="s">
        <v>4</v>
      </c>
      <c r="C479" s="103">
        <v>1474881.93</v>
      </c>
      <c r="D479" s="104">
        <v>9</v>
      </c>
      <c r="E479" s="174">
        <v>0</v>
      </c>
      <c r="F479" s="106">
        <v>0</v>
      </c>
      <c r="G479" s="103">
        <v>1474881.93</v>
      </c>
      <c r="H479" s="104">
        <v>9</v>
      </c>
    </row>
    <row r="480" spans="1:8" ht="12" outlineLevel="2" x14ac:dyDescent="0.2">
      <c r="A480" s="127"/>
      <c r="B480" s="102" t="s">
        <v>5</v>
      </c>
      <c r="C480" s="103">
        <v>3605266.94</v>
      </c>
      <c r="D480" s="104">
        <v>22</v>
      </c>
      <c r="E480" s="174">
        <v>0</v>
      </c>
      <c r="F480" s="106">
        <v>0</v>
      </c>
      <c r="G480" s="103">
        <v>3605266.94</v>
      </c>
      <c r="H480" s="104">
        <v>22</v>
      </c>
    </row>
    <row r="481" spans="1:8" ht="12" outlineLevel="2" x14ac:dyDescent="0.2">
      <c r="A481" s="127"/>
      <c r="B481" s="102" t="s">
        <v>6</v>
      </c>
      <c r="C481" s="103">
        <v>1802633.47</v>
      </c>
      <c r="D481" s="104">
        <v>11</v>
      </c>
      <c r="E481" s="174">
        <v>0</v>
      </c>
      <c r="F481" s="106">
        <v>0</v>
      </c>
      <c r="G481" s="103">
        <v>1802633.47</v>
      </c>
      <c r="H481" s="104">
        <v>11</v>
      </c>
    </row>
    <row r="482" spans="1:8" ht="12" outlineLevel="2" x14ac:dyDescent="0.2">
      <c r="A482" s="127"/>
      <c r="B482" s="102" t="s">
        <v>7</v>
      </c>
      <c r="C482" s="103">
        <v>2294260.7799999998</v>
      </c>
      <c r="D482" s="104">
        <v>14</v>
      </c>
      <c r="E482" s="174">
        <v>0</v>
      </c>
      <c r="F482" s="106">
        <v>0</v>
      </c>
      <c r="G482" s="103">
        <v>2294260.7799999998</v>
      </c>
      <c r="H482" s="104">
        <v>14</v>
      </c>
    </row>
    <row r="483" spans="1:8" ht="12" outlineLevel="2" x14ac:dyDescent="0.2">
      <c r="A483" s="127"/>
      <c r="B483" s="102" t="s">
        <v>8</v>
      </c>
      <c r="C483" s="103">
        <v>2294260.7799999998</v>
      </c>
      <c r="D483" s="104">
        <v>14</v>
      </c>
      <c r="E483" s="174">
        <v>1311006.1599999999</v>
      </c>
      <c r="F483" s="106">
        <v>8</v>
      </c>
      <c r="G483" s="103">
        <v>3605266.94</v>
      </c>
      <c r="H483" s="104">
        <v>22</v>
      </c>
    </row>
    <row r="484" spans="1:8" ht="12" outlineLevel="2" x14ac:dyDescent="0.2">
      <c r="A484" s="127"/>
      <c r="B484" s="102" t="s">
        <v>9</v>
      </c>
      <c r="C484" s="103">
        <v>2294260.7799999998</v>
      </c>
      <c r="D484" s="104">
        <v>14</v>
      </c>
      <c r="E484" s="174">
        <v>491627.31</v>
      </c>
      <c r="F484" s="107">
        <v>3</v>
      </c>
      <c r="G484" s="103">
        <v>2785888.09</v>
      </c>
      <c r="H484" s="104">
        <v>17</v>
      </c>
    </row>
    <row r="485" spans="1:8" ht="12" outlineLevel="2" x14ac:dyDescent="0.2">
      <c r="A485" s="127"/>
      <c r="B485" s="102" t="s">
        <v>10</v>
      </c>
      <c r="C485" s="103">
        <v>2294260.7799999998</v>
      </c>
      <c r="D485" s="104">
        <v>14</v>
      </c>
      <c r="E485" s="174">
        <v>163875.76999999999</v>
      </c>
      <c r="F485" s="107">
        <v>1</v>
      </c>
      <c r="G485" s="103">
        <v>2458136.5499999998</v>
      </c>
      <c r="H485" s="104">
        <v>15</v>
      </c>
    </row>
    <row r="486" spans="1:8" ht="12" outlineLevel="2" x14ac:dyDescent="0.2">
      <c r="A486" s="127"/>
      <c r="B486" s="102" t="s">
        <v>11</v>
      </c>
      <c r="C486" s="103">
        <v>2294260.7799999998</v>
      </c>
      <c r="D486" s="104">
        <v>14</v>
      </c>
      <c r="E486" s="174">
        <v>163875.76999999999</v>
      </c>
      <c r="F486" s="107">
        <v>1</v>
      </c>
      <c r="G486" s="103">
        <v>2458136.5499999998</v>
      </c>
      <c r="H486" s="104">
        <v>15</v>
      </c>
    </row>
    <row r="487" spans="1:8" ht="21" outlineLevel="1" x14ac:dyDescent="0.2">
      <c r="A487" s="169"/>
      <c r="B487" s="170" t="s">
        <v>47</v>
      </c>
      <c r="C487" s="171">
        <v>54220943.789999999</v>
      </c>
      <c r="D487" s="172">
        <v>309</v>
      </c>
      <c r="E487" s="171">
        <v>175472.31</v>
      </c>
      <c r="F487" s="171">
        <v>1</v>
      </c>
      <c r="G487" s="171">
        <v>54396416.100000001</v>
      </c>
      <c r="H487" s="172">
        <v>310</v>
      </c>
    </row>
    <row r="488" spans="1:8" ht="12" outlineLevel="2" x14ac:dyDescent="0.2">
      <c r="A488" s="127"/>
      <c r="B488" s="102" t="s">
        <v>14</v>
      </c>
      <c r="C488" s="103">
        <v>3509446.2</v>
      </c>
      <c r="D488" s="104">
        <v>20</v>
      </c>
      <c r="E488" s="174">
        <v>0</v>
      </c>
      <c r="F488" s="107">
        <v>0</v>
      </c>
      <c r="G488" s="103">
        <v>3509446.2</v>
      </c>
      <c r="H488" s="104">
        <v>20</v>
      </c>
    </row>
    <row r="489" spans="1:8" ht="12" outlineLevel="2" x14ac:dyDescent="0.2">
      <c r="A489" s="127"/>
      <c r="B489" s="102" t="s">
        <v>15</v>
      </c>
      <c r="C489" s="103">
        <v>2632084.65</v>
      </c>
      <c r="D489" s="104">
        <v>15</v>
      </c>
      <c r="E489" s="174">
        <v>0</v>
      </c>
      <c r="F489" s="106">
        <v>0</v>
      </c>
      <c r="G489" s="103">
        <v>2632084.65</v>
      </c>
      <c r="H489" s="104">
        <v>15</v>
      </c>
    </row>
    <row r="490" spans="1:8" ht="12" outlineLevel="2" x14ac:dyDescent="0.2">
      <c r="A490" s="127"/>
      <c r="B490" s="102" t="s">
        <v>16</v>
      </c>
      <c r="C490" s="103">
        <v>1930195.41</v>
      </c>
      <c r="D490" s="104">
        <v>11</v>
      </c>
      <c r="E490" s="174">
        <v>0</v>
      </c>
      <c r="F490" s="106">
        <v>0</v>
      </c>
      <c r="G490" s="103">
        <v>1930195.41</v>
      </c>
      <c r="H490" s="104">
        <v>11</v>
      </c>
    </row>
    <row r="491" spans="1:8" ht="12" outlineLevel="2" x14ac:dyDescent="0.2">
      <c r="A491" s="127"/>
      <c r="B491" s="102" t="s">
        <v>3</v>
      </c>
      <c r="C491" s="103">
        <v>8071726.2599999998</v>
      </c>
      <c r="D491" s="104">
        <v>46</v>
      </c>
      <c r="E491" s="174">
        <v>0</v>
      </c>
      <c r="F491" s="107">
        <v>0</v>
      </c>
      <c r="G491" s="103">
        <v>8071726.2599999998</v>
      </c>
      <c r="H491" s="104">
        <v>46</v>
      </c>
    </row>
    <row r="492" spans="1:8" ht="12" outlineLevel="2" x14ac:dyDescent="0.2">
      <c r="A492" s="127"/>
      <c r="B492" s="102" t="s">
        <v>4</v>
      </c>
      <c r="C492" s="103">
        <v>1930195.41</v>
      </c>
      <c r="D492" s="104">
        <v>11</v>
      </c>
      <c r="E492" s="174">
        <v>0</v>
      </c>
      <c r="F492" s="106">
        <v>0</v>
      </c>
      <c r="G492" s="103">
        <v>1930195.41</v>
      </c>
      <c r="H492" s="104">
        <v>11</v>
      </c>
    </row>
    <row r="493" spans="1:8" ht="12" outlineLevel="2" x14ac:dyDescent="0.2">
      <c r="A493" s="127"/>
      <c r="B493" s="102" t="s">
        <v>5</v>
      </c>
      <c r="C493" s="103">
        <v>10528338.6</v>
      </c>
      <c r="D493" s="104">
        <v>60</v>
      </c>
      <c r="E493" s="174">
        <v>0</v>
      </c>
      <c r="F493" s="106">
        <v>0</v>
      </c>
      <c r="G493" s="103">
        <v>10528338.6</v>
      </c>
      <c r="H493" s="104">
        <v>60</v>
      </c>
    </row>
    <row r="494" spans="1:8" ht="12" outlineLevel="2" x14ac:dyDescent="0.2">
      <c r="A494" s="127"/>
      <c r="B494" s="102" t="s">
        <v>6</v>
      </c>
      <c r="C494" s="103">
        <v>2807556.96</v>
      </c>
      <c r="D494" s="104">
        <v>16</v>
      </c>
      <c r="E494" s="174">
        <v>0</v>
      </c>
      <c r="F494" s="174">
        <v>0</v>
      </c>
      <c r="G494" s="103">
        <v>2807556.96</v>
      </c>
      <c r="H494" s="104">
        <v>16</v>
      </c>
    </row>
    <row r="495" spans="1:8" ht="12" outlineLevel="2" x14ac:dyDescent="0.2">
      <c r="A495" s="127"/>
      <c r="B495" s="102" t="s">
        <v>7</v>
      </c>
      <c r="C495" s="103">
        <v>3860390.82</v>
      </c>
      <c r="D495" s="104">
        <v>22</v>
      </c>
      <c r="E495" s="174">
        <v>0</v>
      </c>
      <c r="F495" s="106">
        <v>0</v>
      </c>
      <c r="G495" s="103">
        <v>3860390.82</v>
      </c>
      <c r="H495" s="104">
        <v>22</v>
      </c>
    </row>
    <row r="496" spans="1:8" ht="12" outlineLevel="2" x14ac:dyDescent="0.2">
      <c r="A496" s="127"/>
      <c r="B496" s="102" t="s">
        <v>8</v>
      </c>
      <c r="C496" s="103">
        <v>4913224.68</v>
      </c>
      <c r="D496" s="104">
        <v>28</v>
      </c>
      <c r="E496" s="174">
        <v>-1052833.8600000001</v>
      </c>
      <c r="F496" s="174">
        <v>-6</v>
      </c>
      <c r="G496" s="103">
        <v>3860390.82</v>
      </c>
      <c r="H496" s="104">
        <v>22</v>
      </c>
    </row>
    <row r="497" spans="1:8" ht="12" outlineLevel="2" x14ac:dyDescent="0.2">
      <c r="A497" s="127"/>
      <c r="B497" s="102" t="s">
        <v>9</v>
      </c>
      <c r="C497" s="103">
        <v>4913224.68</v>
      </c>
      <c r="D497" s="104">
        <v>28</v>
      </c>
      <c r="E497" s="174">
        <v>526416.93000000005</v>
      </c>
      <c r="F497" s="107">
        <v>3</v>
      </c>
      <c r="G497" s="103">
        <v>5439641.6100000003</v>
      </c>
      <c r="H497" s="104">
        <v>31</v>
      </c>
    </row>
    <row r="498" spans="1:8" ht="12" outlineLevel="2" x14ac:dyDescent="0.2">
      <c r="A498" s="127"/>
      <c r="B498" s="102" t="s">
        <v>10</v>
      </c>
      <c r="C498" s="103">
        <v>5088696.99</v>
      </c>
      <c r="D498" s="104">
        <v>29</v>
      </c>
      <c r="E498" s="174">
        <v>350944.62</v>
      </c>
      <c r="F498" s="107">
        <v>2</v>
      </c>
      <c r="G498" s="103">
        <v>5439641.6100000003</v>
      </c>
      <c r="H498" s="104">
        <v>31</v>
      </c>
    </row>
    <row r="499" spans="1:8" ht="12" outlineLevel="2" x14ac:dyDescent="0.2">
      <c r="A499" s="127"/>
      <c r="B499" s="102" t="s">
        <v>11</v>
      </c>
      <c r="C499" s="103">
        <v>4035863.13</v>
      </c>
      <c r="D499" s="104">
        <v>23</v>
      </c>
      <c r="E499" s="174">
        <v>350944.62</v>
      </c>
      <c r="F499" s="107">
        <v>2</v>
      </c>
      <c r="G499" s="103">
        <v>4386807.75</v>
      </c>
      <c r="H499" s="104">
        <v>25</v>
      </c>
    </row>
    <row r="500" spans="1:8" ht="21" outlineLevel="1" x14ac:dyDescent="0.2">
      <c r="A500" s="169"/>
      <c r="B500" s="170" t="s">
        <v>48</v>
      </c>
      <c r="C500" s="171">
        <v>2334622.2000000002</v>
      </c>
      <c r="D500" s="172">
        <v>15</v>
      </c>
      <c r="E500" s="171">
        <v>622565.92000000004</v>
      </c>
      <c r="F500" s="171">
        <v>4</v>
      </c>
      <c r="G500" s="171">
        <v>2957188.12</v>
      </c>
      <c r="H500" s="172">
        <v>19</v>
      </c>
    </row>
    <row r="501" spans="1:8" ht="12" outlineLevel="2" x14ac:dyDescent="0.2">
      <c r="A501" s="127"/>
      <c r="B501" s="102" t="s">
        <v>15</v>
      </c>
      <c r="C501" s="103">
        <v>311282.96000000002</v>
      </c>
      <c r="D501" s="104">
        <v>2</v>
      </c>
      <c r="E501" s="174">
        <v>0</v>
      </c>
      <c r="F501" s="106">
        <v>0</v>
      </c>
      <c r="G501" s="103">
        <v>311282.96000000002</v>
      </c>
      <c r="H501" s="104">
        <v>2</v>
      </c>
    </row>
    <row r="502" spans="1:8" ht="12" outlineLevel="2" x14ac:dyDescent="0.2">
      <c r="A502" s="127"/>
      <c r="B502" s="102" t="s">
        <v>4</v>
      </c>
      <c r="C502" s="103">
        <v>466924.44</v>
      </c>
      <c r="D502" s="104">
        <v>3</v>
      </c>
      <c r="E502" s="174">
        <v>0</v>
      </c>
      <c r="F502" s="106">
        <v>0</v>
      </c>
      <c r="G502" s="103">
        <v>466924.44</v>
      </c>
      <c r="H502" s="104">
        <v>3</v>
      </c>
    </row>
    <row r="503" spans="1:8" ht="12" outlineLevel="2" x14ac:dyDescent="0.2">
      <c r="A503" s="127"/>
      <c r="B503" s="102" t="s">
        <v>5</v>
      </c>
      <c r="C503" s="103">
        <v>466924.44</v>
      </c>
      <c r="D503" s="104">
        <v>3</v>
      </c>
      <c r="E503" s="174">
        <v>0</v>
      </c>
      <c r="F503" s="106">
        <v>0</v>
      </c>
      <c r="G503" s="103">
        <v>466924.44</v>
      </c>
      <c r="H503" s="104">
        <v>3</v>
      </c>
    </row>
    <row r="504" spans="1:8" ht="12" outlineLevel="2" x14ac:dyDescent="0.2">
      <c r="A504" s="127"/>
      <c r="B504" s="102" t="s">
        <v>6</v>
      </c>
      <c r="C504" s="103">
        <v>311282.96000000002</v>
      </c>
      <c r="D504" s="104">
        <v>2</v>
      </c>
      <c r="E504" s="174">
        <v>0</v>
      </c>
      <c r="F504" s="106">
        <v>0</v>
      </c>
      <c r="G504" s="103">
        <v>311282.96000000002</v>
      </c>
      <c r="H504" s="104">
        <v>2</v>
      </c>
    </row>
    <row r="505" spans="1:8" ht="12" outlineLevel="2" x14ac:dyDescent="0.2">
      <c r="A505" s="127"/>
      <c r="B505" s="102" t="s">
        <v>7</v>
      </c>
      <c r="C505" s="103">
        <v>155641.48000000001</v>
      </c>
      <c r="D505" s="104">
        <v>1</v>
      </c>
      <c r="E505" s="174">
        <v>0</v>
      </c>
      <c r="F505" s="106">
        <v>0</v>
      </c>
      <c r="G505" s="103">
        <v>155641.48000000001</v>
      </c>
      <c r="H505" s="104">
        <v>1</v>
      </c>
    </row>
    <row r="506" spans="1:8" ht="12" outlineLevel="2" x14ac:dyDescent="0.2">
      <c r="A506" s="127"/>
      <c r="B506" s="102" t="s">
        <v>8</v>
      </c>
      <c r="C506" s="103">
        <v>155641.48000000001</v>
      </c>
      <c r="D506" s="104">
        <v>1</v>
      </c>
      <c r="E506" s="174">
        <v>0</v>
      </c>
      <c r="F506" s="106">
        <v>0</v>
      </c>
      <c r="G506" s="103">
        <v>155641.48000000001</v>
      </c>
      <c r="H506" s="104">
        <v>1</v>
      </c>
    </row>
    <row r="507" spans="1:8" ht="12" outlineLevel="2" x14ac:dyDescent="0.2">
      <c r="A507" s="127"/>
      <c r="B507" s="102" t="s">
        <v>9</v>
      </c>
      <c r="C507" s="103">
        <v>155641.48000000001</v>
      </c>
      <c r="D507" s="104">
        <v>1</v>
      </c>
      <c r="E507" s="174">
        <v>311282.96000000002</v>
      </c>
      <c r="F507" s="106">
        <v>2</v>
      </c>
      <c r="G507" s="103">
        <v>466924.44</v>
      </c>
      <c r="H507" s="104">
        <v>3</v>
      </c>
    </row>
    <row r="508" spans="1:8" ht="12" outlineLevel="2" x14ac:dyDescent="0.2">
      <c r="A508" s="127"/>
      <c r="B508" s="102" t="s">
        <v>10</v>
      </c>
      <c r="C508" s="103">
        <v>155641.48000000001</v>
      </c>
      <c r="D508" s="104">
        <v>1</v>
      </c>
      <c r="E508" s="174">
        <v>155641.48000000001</v>
      </c>
      <c r="F508" s="106">
        <v>1</v>
      </c>
      <c r="G508" s="103">
        <v>311282.96000000002</v>
      </c>
      <c r="H508" s="104">
        <v>2</v>
      </c>
    </row>
    <row r="509" spans="1:8" ht="12" outlineLevel="2" x14ac:dyDescent="0.2">
      <c r="A509" s="127"/>
      <c r="B509" s="102" t="s">
        <v>11</v>
      </c>
      <c r="C509" s="103">
        <v>155641.48000000001</v>
      </c>
      <c r="D509" s="104">
        <v>1</v>
      </c>
      <c r="E509" s="174">
        <v>155641.48000000001</v>
      </c>
      <c r="F509" s="106">
        <v>1</v>
      </c>
      <c r="G509" s="103">
        <v>311282.96000000002</v>
      </c>
      <c r="H509" s="104">
        <v>2</v>
      </c>
    </row>
    <row r="510" spans="1:8" x14ac:dyDescent="0.2">
      <c r="A510" s="97" t="s">
        <v>19</v>
      </c>
      <c r="B510" s="97" t="s">
        <v>20</v>
      </c>
      <c r="C510" s="98">
        <v>132073039.22</v>
      </c>
      <c r="D510" s="99">
        <v>758</v>
      </c>
      <c r="E510" s="98">
        <v>-8409096.9600000009</v>
      </c>
      <c r="F510" s="100">
        <v>-54</v>
      </c>
      <c r="G510" s="98">
        <v>123663942.26000001</v>
      </c>
      <c r="H510" s="99">
        <v>704</v>
      </c>
    </row>
    <row r="511" spans="1:8" outlineLevel="1" x14ac:dyDescent="0.2">
      <c r="A511" s="169"/>
      <c r="B511" s="170" t="s">
        <v>57</v>
      </c>
      <c r="C511" s="171">
        <v>10914531.42</v>
      </c>
      <c r="D511" s="172">
        <v>39</v>
      </c>
      <c r="E511" s="171">
        <v>1399298.9</v>
      </c>
      <c r="F511" s="171">
        <v>5</v>
      </c>
      <c r="G511" s="171">
        <v>12313830.32</v>
      </c>
      <c r="H511" s="172">
        <v>44</v>
      </c>
    </row>
    <row r="512" spans="1:8" ht="12" outlineLevel="2" x14ac:dyDescent="0.2">
      <c r="A512" s="127"/>
      <c r="B512" s="102" t="s">
        <v>14</v>
      </c>
      <c r="C512" s="103">
        <v>839579.34</v>
      </c>
      <c r="D512" s="104">
        <v>3</v>
      </c>
      <c r="E512" s="174">
        <v>0</v>
      </c>
      <c r="F512" s="106">
        <v>0</v>
      </c>
      <c r="G512" s="103">
        <v>839579.34</v>
      </c>
      <c r="H512" s="104">
        <v>3</v>
      </c>
    </row>
    <row r="513" spans="1:8" ht="12" outlineLevel="2" x14ac:dyDescent="0.2">
      <c r="A513" s="127"/>
      <c r="B513" s="102" t="s">
        <v>15</v>
      </c>
      <c r="C513" s="103">
        <v>839579.34</v>
      </c>
      <c r="D513" s="104">
        <v>3</v>
      </c>
      <c r="E513" s="174">
        <v>0</v>
      </c>
      <c r="F513" s="106">
        <v>0</v>
      </c>
      <c r="G513" s="103">
        <v>839579.34</v>
      </c>
      <c r="H513" s="104">
        <v>3</v>
      </c>
    </row>
    <row r="514" spans="1:8" ht="12" outlineLevel="2" x14ac:dyDescent="0.2">
      <c r="A514" s="127"/>
      <c r="B514" s="102" t="s">
        <v>16</v>
      </c>
      <c r="C514" s="103">
        <v>559719.56000000006</v>
      </c>
      <c r="D514" s="104">
        <v>2</v>
      </c>
      <c r="E514" s="174">
        <v>0</v>
      </c>
      <c r="F514" s="106">
        <v>0</v>
      </c>
      <c r="G514" s="103">
        <v>559719.56000000006</v>
      </c>
      <c r="H514" s="104">
        <v>2</v>
      </c>
    </row>
    <row r="515" spans="1:8" ht="12" outlineLevel="2" x14ac:dyDescent="0.2">
      <c r="A515" s="127"/>
      <c r="B515" s="102" t="s">
        <v>3</v>
      </c>
      <c r="C515" s="103">
        <v>559719.56000000006</v>
      </c>
      <c r="D515" s="104">
        <v>2</v>
      </c>
      <c r="E515" s="174">
        <v>0</v>
      </c>
      <c r="F515" s="174">
        <v>0</v>
      </c>
      <c r="G515" s="103">
        <v>559719.56000000006</v>
      </c>
      <c r="H515" s="104">
        <v>2</v>
      </c>
    </row>
    <row r="516" spans="1:8" ht="12" outlineLevel="2" x14ac:dyDescent="0.2">
      <c r="A516" s="127"/>
      <c r="B516" s="102" t="s">
        <v>4</v>
      </c>
      <c r="C516" s="103">
        <v>839579.34</v>
      </c>
      <c r="D516" s="104">
        <v>3</v>
      </c>
      <c r="E516" s="174">
        <v>0</v>
      </c>
      <c r="F516" s="174">
        <v>0</v>
      </c>
      <c r="G516" s="103">
        <v>839579.34</v>
      </c>
      <c r="H516" s="104">
        <v>3</v>
      </c>
    </row>
    <row r="517" spans="1:8" ht="12" outlineLevel="2" x14ac:dyDescent="0.2">
      <c r="A517" s="127"/>
      <c r="B517" s="102" t="s">
        <v>5</v>
      </c>
      <c r="C517" s="103">
        <v>559719.56000000006</v>
      </c>
      <c r="D517" s="104">
        <v>2</v>
      </c>
      <c r="E517" s="174">
        <v>0</v>
      </c>
      <c r="F517" s="106">
        <v>0</v>
      </c>
      <c r="G517" s="103">
        <v>559719.56000000006</v>
      </c>
      <c r="H517" s="104">
        <v>2</v>
      </c>
    </row>
    <row r="518" spans="1:8" ht="12" outlineLevel="2" x14ac:dyDescent="0.2">
      <c r="A518" s="127"/>
      <c r="B518" s="102" t="s">
        <v>6</v>
      </c>
      <c r="C518" s="103">
        <v>2238878.2400000002</v>
      </c>
      <c r="D518" s="104">
        <v>8</v>
      </c>
      <c r="E518" s="174">
        <v>0</v>
      </c>
      <c r="F518" s="106">
        <v>0</v>
      </c>
      <c r="G518" s="103">
        <v>2238878.2400000002</v>
      </c>
      <c r="H518" s="104">
        <v>8</v>
      </c>
    </row>
    <row r="519" spans="1:8" ht="12" outlineLevel="2" x14ac:dyDescent="0.2">
      <c r="A519" s="127"/>
      <c r="B519" s="102" t="s">
        <v>7</v>
      </c>
      <c r="C519" s="103">
        <v>1679158.68</v>
      </c>
      <c r="D519" s="104">
        <v>6</v>
      </c>
      <c r="E519" s="174">
        <v>0</v>
      </c>
      <c r="F519" s="106">
        <v>0</v>
      </c>
      <c r="G519" s="103">
        <v>1679158.68</v>
      </c>
      <c r="H519" s="104">
        <v>6</v>
      </c>
    </row>
    <row r="520" spans="1:8" ht="12" outlineLevel="2" x14ac:dyDescent="0.2">
      <c r="A520" s="127"/>
      <c r="B520" s="102" t="s">
        <v>8</v>
      </c>
      <c r="C520" s="103">
        <v>839579.34</v>
      </c>
      <c r="D520" s="104">
        <v>3</v>
      </c>
      <c r="E520" s="174">
        <v>0</v>
      </c>
      <c r="F520" s="174">
        <v>0</v>
      </c>
      <c r="G520" s="103">
        <v>839579.34</v>
      </c>
      <c r="H520" s="104">
        <v>3</v>
      </c>
    </row>
    <row r="521" spans="1:8" ht="12" outlineLevel="2" x14ac:dyDescent="0.2">
      <c r="A521" s="127"/>
      <c r="B521" s="102" t="s">
        <v>9</v>
      </c>
      <c r="C521" s="103">
        <v>559719.56000000006</v>
      </c>
      <c r="D521" s="104">
        <v>2</v>
      </c>
      <c r="E521" s="174">
        <v>559719.56000000006</v>
      </c>
      <c r="F521" s="174">
        <v>2</v>
      </c>
      <c r="G521" s="103">
        <v>1119439.1200000001</v>
      </c>
      <c r="H521" s="104">
        <v>4</v>
      </c>
    </row>
    <row r="522" spans="1:8" ht="12" outlineLevel="2" x14ac:dyDescent="0.2">
      <c r="A522" s="127"/>
      <c r="B522" s="102" t="s">
        <v>10</v>
      </c>
      <c r="C522" s="103">
        <v>839579.34</v>
      </c>
      <c r="D522" s="104">
        <v>3</v>
      </c>
      <c r="E522" s="174">
        <v>559719.56000000006</v>
      </c>
      <c r="F522" s="106">
        <v>2</v>
      </c>
      <c r="G522" s="103">
        <v>1399298.9</v>
      </c>
      <c r="H522" s="104">
        <v>5</v>
      </c>
    </row>
    <row r="523" spans="1:8" ht="12" outlineLevel="2" x14ac:dyDescent="0.2">
      <c r="A523" s="127"/>
      <c r="B523" s="102" t="s">
        <v>11</v>
      </c>
      <c r="C523" s="103">
        <v>559719.56000000006</v>
      </c>
      <c r="D523" s="104">
        <v>2</v>
      </c>
      <c r="E523" s="174">
        <v>279859.78000000003</v>
      </c>
      <c r="F523" s="174">
        <v>1</v>
      </c>
      <c r="G523" s="103">
        <v>839579.34</v>
      </c>
      <c r="H523" s="104">
        <v>3</v>
      </c>
    </row>
    <row r="524" spans="1:8" outlineLevel="1" x14ac:dyDescent="0.2">
      <c r="A524" s="169"/>
      <c r="B524" s="170" t="s">
        <v>67</v>
      </c>
      <c r="C524" s="171">
        <v>2396001.2400000002</v>
      </c>
      <c r="D524" s="172">
        <v>18</v>
      </c>
      <c r="E524" s="171">
        <v>532444.72</v>
      </c>
      <c r="F524" s="171">
        <v>4</v>
      </c>
      <c r="G524" s="171">
        <v>2928445.96</v>
      </c>
      <c r="H524" s="172">
        <v>22</v>
      </c>
    </row>
    <row r="525" spans="1:8" ht="12" outlineLevel="2" x14ac:dyDescent="0.2">
      <c r="A525" s="127"/>
      <c r="B525" s="102" t="s">
        <v>14</v>
      </c>
      <c r="C525" s="103">
        <v>266222.36</v>
      </c>
      <c r="D525" s="104">
        <v>2</v>
      </c>
      <c r="E525" s="174">
        <v>0</v>
      </c>
      <c r="F525" s="179">
        <v>0</v>
      </c>
      <c r="G525" s="103">
        <v>266222.36</v>
      </c>
      <c r="H525" s="104">
        <v>2</v>
      </c>
    </row>
    <row r="526" spans="1:8" ht="12" outlineLevel="2" x14ac:dyDescent="0.2">
      <c r="A526" s="127"/>
      <c r="B526" s="102" t="s">
        <v>15</v>
      </c>
      <c r="C526" s="103">
        <v>266222.36</v>
      </c>
      <c r="D526" s="104">
        <v>2</v>
      </c>
      <c r="E526" s="174">
        <v>0</v>
      </c>
      <c r="F526" s="106">
        <v>0</v>
      </c>
      <c r="G526" s="103">
        <v>266222.36</v>
      </c>
      <c r="H526" s="104">
        <v>2</v>
      </c>
    </row>
    <row r="527" spans="1:8" ht="12" outlineLevel="2" x14ac:dyDescent="0.2">
      <c r="A527" s="127"/>
      <c r="B527" s="102" t="s">
        <v>16</v>
      </c>
      <c r="C527" s="103">
        <v>266222.36</v>
      </c>
      <c r="D527" s="104">
        <v>2</v>
      </c>
      <c r="E527" s="174">
        <v>0</v>
      </c>
      <c r="F527" s="106">
        <v>0</v>
      </c>
      <c r="G527" s="103">
        <v>266222.36</v>
      </c>
      <c r="H527" s="104">
        <v>2</v>
      </c>
    </row>
    <row r="528" spans="1:8" ht="12" outlineLevel="2" x14ac:dyDescent="0.2">
      <c r="A528" s="127"/>
      <c r="B528" s="102" t="s">
        <v>3</v>
      </c>
      <c r="C528" s="103">
        <v>266222.36</v>
      </c>
      <c r="D528" s="104">
        <v>2</v>
      </c>
      <c r="E528" s="174">
        <v>0</v>
      </c>
      <c r="F528" s="179">
        <v>0</v>
      </c>
      <c r="G528" s="103">
        <v>266222.36</v>
      </c>
      <c r="H528" s="104">
        <v>2</v>
      </c>
    </row>
    <row r="529" spans="1:8" ht="12" outlineLevel="2" x14ac:dyDescent="0.2">
      <c r="A529" s="127"/>
      <c r="B529" s="102" t="s">
        <v>4</v>
      </c>
      <c r="C529" s="103">
        <v>266222.36</v>
      </c>
      <c r="D529" s="104">
        <v>2</v>
      </c>
      <c r="E529" s="174">
        <v>0</v>
      </c>
      <c r="F529" s="179">
        <v>0</v>
      </c>
      <c r="G529" s="103">
        <v>266222.36</v>
      </c>
      <c r="H529" s="104">
        <v>2</v>
      </c>
    </row>
    <row r="530" spans="1:8" ht="12" outlineLevel="2" x14ac:dyDescent="0.2">
      <c r="A530" s="127"/>
      <c r="B530" s="102" t="s">
        <v>5</v>
      </c>
      <c r="C530" s="103">
        <v>133111.18</v>
      </c>
      <c r="D530" s="104">
        <v>1</v>
      </c>
      <c r="E530" s="174">
        <v>0</v>
      </c>
      <c r="F530" s="179">
        <v>0</v>
      </c>
      <c r="G530" s="103">
        <v>133111.18</v>
      </c>
      <c r="H530" s="104">
        <v>1</v>
      </c>
    </row>
    <row r="531" spans="1:8" ht="12" outlineLevel="2" x14ac:dyDescent="0.2">
      <c r="A531" s="127"/>
      <c r="B531" s="102" t="s">
        <v>6</v>
      </c>
      <c r="C531" s="103">
        <v>133111.18</v>
      </c>
      <c r="D531" s="104">
        <v>1</v>
      </c>
      <c r="E531" s="174">
        <v>0</v>
      </c>
      <c r="F531" s="179">
        <v>0</v>
      </c>
      <c r="G531" s="103">
        <v>133111.18</v>
      </c>
      <c r="H531" s="104">
        <v>1</v>
      </c>
    </row>
    <row r="532" spans="1:8" ht="12" outlineLevel="2" x14ac:dyDescent="0.2">
      <c r="A532" s="127"/>
      <c r="B532" s="102" t="s">
        <v>7</v>
      </c>
      <c r="C532" s="145"/>
      <c r="D532" s="145"/>
      <c r="E532" s="174">
        <v>0</v>
      </c>
      <c r="F532" s="106">
        <v>0</v>
      </c>
      <c r="G532" s="103">
        <v>0</v>
      </c>
      <c r="H532" s="104">
        <v>0</v>
      </c>
    </row>
    <row r="533" spans="1:8" ht="12" outlineLevel="2" x14ac:dyDescent="0.2">
      <c r="A533" s="127"/>
      <c r="B533" s="102" t="s">
        <v>8</v>
      </c>
      <c r="C533" s="103">
        <v>266222.36</v>
      </c>
      <c r="D533" s="104">
        <v>2</v>
      </c>
      <c r="E533" s="174">
        <v>-133111.18</v>
      </c>
      <c r="F533" s="179">
        <v>-1</v>
      </c>
      <c r="G533" s="103">
        <v>133111.18</v>
      </c>
      <c r="H533" s="104">
        <v>1</v>
      </c>
    </row>
    <row r="534" spans="1:8" ht="12" outlineLevel="2" x14ac:dyDescent="0.2">
      <c r="A534" s="127"/>
      <c r="B534" s="102" t="s">
        <v>9</v>
      </c>
      <c r="C534" s="103">
        <v>133111.18</v>
      </c>
      <c r="D534" s="104">
        <v>1</v>
      </c>
      <c r="E534" s="174">
        <v>266222.36</v>
      </c>
      <c r="F534" s="106">
        <v>2</v>
      </c>
      <c r="G534" s="103">
        <v>399333.54</v>
      </c>
      <c r="H534" s="104">
        <v>3</v>
      </c>
    </row>
    <row r="535" spans="1:8" ht="12" outlineLevel="2" x14ac:dyDescent="0.2">
      <c r="A535" s="127"/>
      <c r="B535" s="102" t="s">
        <v>10</v>
      </c>
      <c r="C535" s="103">
        <v>266222.36</v>
      </c>
      <c r="D535" s="104">
        <v>2</v>
      </c>
      <c r="E535" s="174">
        <v>266222.36</v>
      </c>
      <c r="F535" s="179">
        <v>2</v>
      </c>
      <c r="G535" s="103">
        <v>532444.72</v>
      </c>
      <c r="H535" s="104">
        <v>4</v>
      </c>
    </row>
    <row r="536" spans="1:8" ht="12" outlineLevel="2" x14ac:dyDescent="0.2">
      <c r="A536" s="127"/>
      <c r="B536" s="102" t="s">
        <v>11</v>
      </c>
      <c r="C536" s="103">
        <v>133111.18</v>
      </c>
      <c r="D536" s="104">
        <v>1</v>
      </c>
      <c r="E536" s="174">
        <v>133111.18</v>
      </c>
      <c r="F536" s="106">
        <v>1</v>
      </c>
      <c r="G536" s="103">
        <v>266222.36</v>
      </c>
      <c r="H536" s="104">
        <v>2</v>
      </c>
    </row>
    <row r="537" spans="1:8" ht="21" outlineLevel="1" x14ac:dyDescent="0.2">
      <c r="A537" s="169"/>
      <c r="B537" s="170" t="s">
        <v>44</v>
      </c>
      <c r="C537" s="171">
        <v>37474155.799999997</v>
      </c>
      <c r="D537" s="172">
        <v>205</v>
      </c>
      <c r="E537" s="171">
        <v>-5484022.7999999998</v>
      </c>
      <c r="F537" s="171">
        <v>-30</v>
      </c>
      <c r="G537" s="171">
        <v>31990133</v>
      </c>
      <c r="H537" s="172">
        <v>175</v>
      </c>
    </row>
    <row r="538" spans="1:8" ht="12" outlineLevel="2" x14ac:dyDescent="0.2">
      <c r="A538" s="127"/>
      <c r="B538" s="102" t="s">
        <v>14</v>
      </c>
      <c r="C538" s="103">
        <v>2376409.88</v>
      </c>
      <c r="D538" s="104">
        <v>13</v>
      </c>
      <c r="E538" s="174">
        <v>0</v>
      </c>
      <c r="F538" s="106">
        <v>0</v>
      </c>
      <c r="G538" s="103">
        <v>2376409.88</v>
      </c>
      <c r="H538" s="104">
        <v>13</v>
      </c>
    </row>
    <row r="539" spans="1:8" ht="12" outlineLevel="2" x14ac:dyDescent="0.2">
      <c r="A539" s="127"/>
      <c r="B539" s="102" t="s">
        <v>15</v>
      </c>
      <c r="C539" s="103">
        <v>2376409.88</v>
      </c>
      <c r="D539" s="104">
        <v>13</v>
      </c>
      <c r="E539" s="174">
        <v>0</v>
      </c>
      <c r="F539" s="106">
        <v>0</v>
      </c>
      <c r="G539" s="103">
        <v>2376409.88</v>
      </c>
      <c r="H539" s="104">
        <v>13</v>
      </c>
    </row>
    <row r="540" spans="1:8" ht="12" outlineLevel="2" x14ac:dyDescent="0.2">
      <c r="A540" s="127"/>
      <c r="B540" s="102" t="s">
        <v>16</v>
      </c>
      <c r="C540" s="103">
        <v>2193609.12</v>
      </c>
      <c r="D540" s="104">
        <v>12</v>
      </c>
      <c r="E540" s="174">
        <v>0</v>
      </c>
      <c r="F540" s="106">
        <v>0</v>
      </c>
      <c r="G540" s="103">
        <v>2193609.12</v>
      </c>
      <c r="H540" s="104">
        <v>12</v>
      </c>
    </row>
    <row r="541" spans="1:8" ht="12" outlineLevel="2" x14ac:dyDescent="0.2">
      <c r="A541" s="127"/>
      <c r="B541" s="102" t="s">
        <v>3</v>
      </c>
      <c r="C541" s="103">
        <v>2924812.16</v>
      </c>
      <c r="D541" s="104">
        <v>16</v>
      </c>
      <c r="E541" s="174">
        <v>0</v>
      </c>
      <c r="F541" s="106">
        <v>0</v>
      </c>
      <c r="G541" s="103">
        <v>2924812.16</v>
      </c>
      <c r="H541" s="104">
        <v>16</v>
      </c>
    </row>
    <row r="542" spans="1:8" ht="12" outlineLevel="2" x14ac:dyDescent="0.2">
      <c r="A542" s="127"/>
      <c r="B542" s="102" t="s">
        <v>4</v>
      </c>
      <c r="C542" s="103">
        <v>2376409.88</v>
      </c>
      <c r="D542" s="104">
        <v>13</v>
      </c>
      <c r="E542" s="174">
        <v>0</v>
      </c>
      <c r="F542" s="106">
        <v>0</v>
      </c>
      <c r="G542" s="103">
        <v>2376409.88</v>
      </c>
      <c r="H542" s="104">
        <v>13</v>
      </c>
    </row>
    <row r="543" spans="1:8" ht="12" outlineLevel="2" x14ac:dyDescent="0.2">
      <c r="A543" s="127"/>
      <c r="B543" s="102" t="s">
        <v>5</v>
      </c>
      <c r="C543" s="103">
        <v>4752819.76</v>
      </c>
      <c r="D543" s="104">
        <v>26</v>
      </c>
      <c r="E543" s="174">
        <v>0</v>
      </c>
      <c r="F543" s="106">
        <v>0</v>
      </c>
      <c r="G543" s="103">
        <v>4752819.76</v>
      </c>
      <c r="H543" s="104">
        <v>26</v>
      </c>
    </row>
    <row r="544" spans="1:8" ht="12" outlineLevel="2" x14ac:dyDescent="0.2">
      <c r="A544" s="127"/>
      <c r="B544" s="102" t="s">
        <v>6</v>
      </c>
      <c r="C544" s="103">
        <v>2376409.88</v>
      </c>
      <c r="D544" s="104">
        <v>13</v>
      </c>
      <c r="E544" s="174">
        <v>0</v>
      </c>
      <c r="F544" s="106">
        <v>0</v>
      </c>
      <c r="G544" s="103">
        <v>2376409.88</v>
      </c>
      <c r="H544" s="104">
        <v>13</v>
      </c>
    </row>
    <row r="545" spans="1:8" ht="12" outlineLevel="2" x14ac:dyDescent="0.2">
      <c r="A545" s="127"/>
      <c r="B545" s="102" t="s">
        <v>7</v>
      </c>
      <c r="C545" s="103">
        <v>4021616.72</v>
      </c>
      <c r="D545" s="104">
        <v>22</v>
      </c>
      <c r="E545" s="174">
        <v>0</v>
      </c>
      <c r="F545" s="106">
        <v>0</v>
      </c>
      <c r="G545" s="103">
        <v>4021616.72</v>
      </c>
      <c r="H545" s="104">
        <v>22</v>
      </c>
    </row>
    <row r="546" spans="1:8" ht="12" outlineLevel="2" x14ac:dyDescent="0.2">
      <c r="A546" s="127"/>
      <c r="B546" s="102" t="s">
        <v>8</v>
      </c>
      <c r="C546" s="103">
        <v>3656015.2</v>
      </c>
      <c r="D546" s="104">
        <v>20</v>
      </c>
      <c r="E546" s="174">
        <v>-2193609.12</v>
      </c>
      <c r="F546" s="107">
        <v>-12</v>
      </c>
      <c r="G546" s="103">
        <v>1462406.08</v>
      </c>
      <c r="H546" s="104">
        <v>8</v>
      </c>
    </row>
    <row r="547" spans="1:8" ht="12" outlineLevel="2" x14ac:dyDescent="0.2">
      <c r="A547" s="127"/>
      <c r="B547" s="102" t="s">
        <v>9</v>
      </c>
      <c r="C547" s="103">
        <v>3473214.44</v>
      </c>
      <c r="D547" s="104">
        <v>19</v>
      </c>
      <c r="E547" s="174">
        <v>-1096804.56</v>
      </c>
      <c r="F547" s="107">
        <v>-6</v>
      </c>
      <c r="G547" s="103">
        <v>2376409.88</v>
      </c>
      <c r="H547" s="104">
        <v>13</v>
      </c>
    </row>
    <row r="548" spans="1:8" ht="12" outlineLevel="2" x14ac:dyDescent="0.2">
      <c r="A548" s="127"/>
      <c r="B548" s="102" t="s">
        <v>10</v>
      </c>
      <c r="C548" s="103">
        <v>3656015.2</v>
      </c>
      <c r="D548" s="104">
        <v>20</v>
      </c>
      <c r="E548" s="174">
        <v>-1096804.56</v>
      </c>
      <c r="F548" s="107">
        <v>-6</v>
      </c>
      <c r="G548" s="103">
        <v>2559210.64</v>
      </c>
      <c r="H548" s="104">
        <v>14</v>
      </c>
    </row>
    <row r="549" spans="1:8" ht="12" outlineLevel="2" x14ac:dyDescent="0.2">
      <c r="A549" s="127"/>
      <c r="B549" s="102" t="s">
        <v>11</v>
      </c>
      <c r="C549" s="103">
        <v>3290413.68</v>
      </c>
      <c r="D549" s="104">
        <v>18</v>
      </c>
      <c r="E549" s="174">
        <v>-1096804.56</v>
      </c>
      <c r="F549" s="107">
        <v>-6</v>
      </c>
      <c r="G549" s="103">
        <v>2193609.12</v>
      </c>
      <c r="H549" s="104">
        <v>12</v>
      </c>
    </row>
    <row r="550" spans="1:8" ht="21" outlineLevel="1" x14ac:dyDescent="0.2">
      <c r="A550" s="169"/>
      <c r="B550" s="170" t="s">
        <v>46</v>
      </c>
      <c r="C550" s="171">
        <v>28512609.300000001</v>
      </c>
      <c r="D550" s="172">
        <v>210</v>
      </c>
      <c r="E550" s="171">
        <v>-4073229.9</v>
      </c>
      <c r="F550" s="171">
        <v>-30</v>
      </c>
      <c r="G550" s="171">
        <v>24439379.399999999</v>
      </c>
      <c r="H550" s="172">
        <v>180</v>
      </c>
    </row>
    <row r="551" spans="1:8" ht="12" outlineLevel="2" x14ac:dyDescent="0.2">
      <c r="A551" s="127"/>
      <c r="B551" s="102" t="s">
        <v>14</v>
      </c>
      <c r="C551" s="103">
        <v>1357743.3</v>
      </c>
      <c r="D551" s="104">
        <v>10</v>
      </c>
      <c r="E551" s="174">
        <v>0</v>
      </c>
      <c r="F551" s="106">
        <v>0</v>
      </c>
      <c r="G551" s="103">
        <v>1357743.3</v>
      </c>
      <c r="H551" s="104">
        <v>10</v>
      </c>
    </row>
    <row r="552" spans="1:8" ht="12" outlineLevel="2" x14ac:dyDescent="0.2">
      <c r="A552" s="127"/>
      <c r="B552" s="102" t="s">
        <v>15</v>
      </c>
      <c r="C552" s="103">
        <v>1357743.3</v>
      </c>
      <c r="D552" s="104">
        <v>10</v>
      </c>
      <c r="E552" s="174">
        <v>0</v>
      </c>
      <c r="F552" s="106">
        <v>0</v>
      </c>
      <c r="G552" s="103">
        <v>1357743.3</v>
      </c>
      <c r="H552" s="104">
        <v>10</v>
      </c>
    </row>
    <row r="553" spans="1:8" ht="12" outlineLevel="2" x14ac:dyDescent="0.2">
      <c r="A553" s="127"/>
      <c r="B553" s="102" t="s">
        <v>16</v>
      </c>
      <c r="C553" s="103">
        <v>1357743.3</v>
      </c>
      <c r="D553" s="104">
        <v>10</v>
      </c>
      <c r="E553" s="174">
        <v>0</v>
      </c>
      <c r="F553" s="106">
        <v>0</v>
      </c>
      <c r="G553" s="103">
        <v>1357743.3</v>
      </c>
      <c r="H553" s="104">
        <v>10</v>
      </c>
    </row>
    <row r="554" spans="1:8" ht="12" outlineLevel="2" x14ac:dyDescent="0.2">
      <c r="A554" s="127"/>
      <c r="B554" s="102" t="s">
        <v>3</v>
      </c>
      <c r="C554" s="103">
        <v>2443937.94</v>
      </c>
      <c r="D554" s="104">
        <v>18</v>
      </c>
      <c r="E554" s="174">
        <v>0</v>
      </c>
      <c r="F554" s="106">
        <v>0</v>
      </c>
      <c r="G554" s="103">
        <v>2443937.94</v>
      </c>
      <c r="H554" s="104">
        <v>18</v>
      </c>
    </row>
    <row r="555" spans="1:8" ht="12" outlineLevel="2" x14ac:dyDescent="0.2">
      <c r="A555" s="127"/>
      <c r="B555" s="102" t="s">
        <v>4</v>
      </c>
      <c r="C555" s="103">
        <v>1357743.3</v>
      </c>
      <c r="D555" s="104">
        <v>10</v>
      </c>
      <c r="E555" s="174">
        <v>0</v>
      </c>
      <c r="F555" s="106">
        <v>0</v>
      </c>
      <c r="G555" s="103">
        <v>1357743.3</v>
      </c>
      <c r="H555" s="104">
        <v>10</v>
      </c>
    </row>
    <row r="556" spans="1:8" ht="12" outlineLevel="2" x14ac:dyDescent="0.2">
      <c r="A556" s="127"/>
      <c r="B556" s="102" t="s">
        <v>5</v>
      </c>
      <c r="C556" s="103">
        <v>3801681.24</v>
      </c>
      <c r="D556" s="104">
        <v>28</v>
      </c>
      <c r="E556" s="174">
        <v>0</v>
      </c>
      <c r="F556" s="106">
        <v>0</v>
      </c>
      <c r="G556" s="103">
        <v>3801681.24</v>
      </c>
      <c r="H556" s="104">
        <v>28</v>
      </c>
    </row>
    <row r="557" spans="1:8" ht="12" outlineLevel="2" x14ac:dyDescent="0.2">
      <c r="A557" s="127"/>
      <c r="B557" s="102" t="s">
        <v>6</v>
      </c>
      <c r="C557" s="103">
        <v>1357743.3</v>
      </c>
      <c r="D557" s="104">
        <v>10</v>
      </c>
      <c r="E557" s="174">
        <v>0</v>
      </c>
      <c r="F557" s="106">
        <v>0</v>
      </c>
      <c r="G557" s="103">
        <v>1357743.3</v>
      </c>
      <c r="H557" s="104">
        <v>10</v>
      </c>
    </row>
    <row r="558" spans="1:8" ht="12" outlineLevel="2" x14ac:dyDescent="0.2">
      <c r="A558" s="127"/>
      <c r="B558" s="102" t="s">
        <v>7</v>
      </c>
      <c r="C558" s="103">
        <v>3801681.24</v>
      </c>
      <c r="D558" s="104">
        <v>28</v>
      </c>
      <c r="E558" s="174">
        <v>0</v>
      </c>
      <c r="F558" s="106">
        <v>0</v>
      </c>
      <c r="G558" s="103">
        <v>3801681.24</v>
      </c>
      <c r="H558" s="104">
        <v>28</v>
      </c>
    </row>
    <row r="559" spans="1:8" ht="12" outlineLevel="2" x14ac:dyDescent="0.2">
      <c r="A559" s="127"/>
      <c r="B559" s="102" t="s">
        <v>8</v>
      </c>
      <c r="C559" s="103">
        <v>2987035.26</v>
      </c>
      <c r="D559" s="104">
        <v>22</v>
      </c>
      <c r="E559" s="174">
        <v>-950420.31</v>
      </c>
      <c r="F559" s="107">
        <v>-7</v>
      </c>
      <c r="G559" s="103">
        <v>2036614.95</v>
      </c>
      <c r="H559" s="104">
        <v>15</v>
      </c>
    </row>
    <row r="560" spans="1:8" ht="12" outlineLevel="2" x14ac:dyDescent="0.2">
      <c r="A560" s="127"/>
      <c r="B560" s="102" t="s">
        <v>9</v>
      </c>
      <c r="C560" s="103">
        <v>2987035.26</v>
      </c>
      <c r="D560" s="104">
        <v>22</v>
      </c>
      <c r="E560" s="174">
        <v>-1086194.6399999999</v>
      </c>
      <c r="F560" s="107">
        <v>-8</v>
      </c>
      <c r="G560" s="103">
        <v>1900840.62</v>
      </c>
      <c r="H560" s="104">
        <v>14</v>
      </c>
    </row>
    <row r="561" spans="1:8" ht="12" outlineLevel="2" x14ac:dyDescent="0.2">
      <c r="A561" s="127"/>
      <c r="B561" s="102" t="s">
        <v>10</v>
      </c>
      <c r="C561" s="103">
        <v>2987035.26</v>
      </c>
      <c r="D561" s="104">
        <v>22</v>
      </c>
      <c r="E561" s="174">
        <v>-1086194.6399999999</v>
      </c>
      <c r="F561" s="107">
        <v>-8</v>
      </c>
      <c r="G561" s="103">
        <v>1900840.62</v>
      </c>
      <c r="H561" s="104">
        <v>14</v>
      </c>
    </row>
    <row r="562" spans="1:8" ht="12" outlineLevel="2" x14ac:dyDescent="0.2">
      <c r="A562" s="127"/>
      <c r="B562" s="102" t="s">
        <v>11</v>
      </c>
      <c r="C562" s="103">
        <v>2715486.6</v>
      </c>
      <c r="D562" s="104">
        <v>20</v>
      </c>
      <c r="E562" s="174">
        <v>-950420.31</v>
      </c>
      <c r="F562" s="107">
        <v>-7</v>
      </c>
      <c r="G562" s="103">
        <v>1765066.29</v>
      </c>
      <c r="H562" s="104">
        <v>13</v>
      </c>
    </row>
    <row r="563" spans="1:8" ht="21" outlineLevel="1" x14ac:dyDescent="0.2">
      <c r="A563" s="169"/>
      <c r="B563" s="170" t="s">
        <v>48</v>
      </c>
      <c r="C563" s="171">
        <v>3579754.04</v>
      </c>
      <c r="D563" s="172">
        <v>23</v>
      </c>
      <c r="E563" s="171">
        <v>-1089490.3600000001</v>
      </c>
      <c r="F563" s="171">
        <v>-7</v>
      </c>
      <c r="G563" s="171">
        <v>2490263.6800000002</v>
      </c>
      <c r="H563" s="172">
        <v>16</v>
      </c>
    </row>
    <row r="564" spans="1:8" ht="12" outlineLevel="2" x14ac:dyDescent="0.2">
      <c r="A564" s="127"/>
      <c r="B564" s="102" t="s">
        <v>4</v>
      </c>
      <c r="C564" s="103">
        <v>155641.48000000001</v>
      </c>
      <c r="D564" s="104">
        <v>1</v>
      </c>
      <c r="E564" s="174">
        <v>0</v>
      </c>
      <c r="F564" s="106">
        <v>0</v>
      </c>
      <c r="G564" s="103">
        <v>155641.48000000001</v>
      </c>
      <c r="H564" s="104">
        <v>1</v>
      </c>
    </row>
    <row r="565" spans="1:8" ht="12" outlineLevel="2" x14ac:dyDescent="0.2">
      <c r="A565" s="127"/>
      <c r="B565" s="102" t="s">
        <v>5</v>
      </c>
      <c r="C565" s="103">
        <v>155641.48000000001</v>
      </c>
      <c r="D565" s="104">
        <v>1</v>
      </c>
      <c r="E565" s="174">
        <v>0</v>
      </c>
      <c r="F565" s="106">
        <v>0</v>
      </c>
      <c r="G565" s="103">
        <v>155641.48000000001</v>
      </c>
      <c r="H565" s="104">
        <v>1</v>
      </c>
    </row>
    <row r="566" spans="1:8" ht="12" outlineLevel="2" x14ac:dyDescent="0.2">
      <c r="A566" s="127"/>
      <c r="B566" s="102" t="s">
        <v>6</v>
      </c>
      <c r="C566" s="103">
        <v>155641.48000000001</v>
      </c>
      <c r="D566" s="104">
        <v>1</v>
      </c>
      <c r="E566" s="174">
        <v>0</v>
      </c>
      <c r="F566" s="106">
        <v>0</v>
      </c>
      <c r="G566" s="103">
        <v>155641.48000000001</v>
      </c>
      <c r="H566" s="104">
        <v>1</v>
      </c>
    </row>
    <row r="567" spans="1:8" ht="12" outlineLevel="2" x14ac:dyDescent="0.2">
      <c r="A567" s="127"/>
      <c r="B567" s="102" t="s">
        <v>7</v>
      </c>
      <c r="C567" s="103">
        <v>933848.88</v>
      </c>
      <c r="D567" s="104">
        <v>6</v>
      </c>
      <c r="E567" s="174">
        <v>0</v>
      </c>
      <c r="F567" s="106">
        <v>0</v>
      </c>
      <c r="G567" s="103">
        <v>933848.88</v>
      </c>
      <c r="H567" s="104">
        <v>6</v>
      </c>
    </row>
    <row r="568" spans="1:8" ht="12" outlineLevel="2" x14ac:dyDescent="0.2">
      <c r="A568" s="127"/>
      <c r="B568" s="102" t="s">
        <v>8</v>
      </c>
      <c r="C568" s="103">
        <v>778207.4</v>
      </c>
      <c r="D568" s="104">
        <v>5</v>
      </c>
      <c r="E568" s="174">
        <v>-622565.92000000004</v>
      </c>
      <c r="F568" s="106">
        <v>-4</v>
      </c>
      <c r="G568" s="103">
        <v>155641.48000000001</v>
      </c>
      <c r="H568" s="104">
        <v>1</v>
      </c>
    </row>
    <row r="569" spans="1:8" ht="12" outlineLevel="2" x14ac:dyDescent="0.2">
      <c r="A569" s="127"/>
      <c r="B569" s="102" t="s">
        <v>9</v>
      </c>
      <c r="C569" s="103">
        <v>466924.44</v>
      </c>
      <c r="D569" s="104">
        <v>3</v>
      </c>
      <c r="E569" s="174">
        <v>-155641.48000000001</v>
      </c>
      <c r="F569" s="106">
        <v>-1</v>
      </c>
      <c r="G569" s="103">
        <v>311282.96000000002</v>
      </c>
      <c r="H569" s="104">
        <v>2</v>
      </c>
    </row>
    <row r="570" spans="1:8" ht="12" outlineLevel="2" x14ac:dyDescent="0.2">
      <c r="A570" s="127"/>
      <c r="B570" s="102" t="s">
        <v>10</v>
      </c>
      <c r="C570" s="103">
        <v>466924.44</v>
      </c>
      <c r="D570" s="104">
        <v>3</v>
      </c>
      <c r="E570" s="174">
        <v>-155641.48000000001</v>
      </c>
      <c r="F570" s="106">
        <v>-1</v>
      </c>
      <c r="G570" s="103">
        <v>311282.96000000002</v>
      </c>
      <c r="H570" s="104">
        <v>2</v>
      </c>
    </row>
    <row r="571" spans="1:8" ht="12" outlineLevel="2" x14ac:dyDescent="0.2">
      <c r="A571" s="127"/>
      <c r="B571" s="102" t="s">
        <v>11</v>
      </c>
      <c r="C571" s="103">
        <v>466924.44</v>
      </c>
      <c r="D571" s="104">
        <v>3</v>
      </c>
      <c r="E571" s="174">
        <v>-155641.48000000001</v>
      </c>
      <c r="F571" s="106">
        <v>-1</v>
      </c>
      <c r="G571" s="103">
        <v>311282.96000000002</v>
      </c>
      <c r="H571" s="104">
        <v>2</v>
      </c>
    </row>
    <row r="572" spans="1:8" ht="21" outlineLevel="1" x14ac:dyDescent="0.2">
      <c r="A572" s="169"/>
      <c r="B572" s="170" t="s">
        <v>82</v>
      </c>
      <c r="C572" s="171">
        <v>4682824.2</v>
      </c>
      <c r="D572" s="172">
        <v>20</v>
      </c>
      <c r="E572" s="171">
        <v>-936564.84</v>
      </c>
      <c r="F572" s="171">
        <v>-4</v>
      </c>
      <c r="G572" s="171">
        <v>3746259.36</v>
      </c>
      <c r="H572" s="172">
        <v>16</v>
      </c>
    </row>
    <row r="573" spans="1:8" ht="12" outlineLevel="2" x14ac:dyDescent="0.2">
      <c r="A573" s="127"/>
      <c r="B573" s="102" t="s">
        <v>14</v>
      </c>
      <c r="C573" s="103">
        <v>234141.21</v>
      </c>
      <c r="D573" s="104">
        <v>1</v>
      </c>
      <c r="E573" s="174">
        <v>0</v>
      </c>
      <c r="F573" s="106">
        <v>0</v>
      </c>
      <c r="G573" s="103">
        <v>234141.21</v>
      </c>
      <c r="H573" s="104">
        <v>1</v>
      </c>
    </row>
    <row r="574" spans="1:8" ht="12" outlineLevel="2" x14ac:dyDescent="0.2">
      <c r="A574" s="127"/>
      <c r="B574" s="102" t="s">
        <v>15</v>
      </c>
      <c r="C574" s="103">
        <v>234141.21</v>
      </c>
      <c r="D574" s="104">
        <v>1</v>
      </c>
      <c r="E574" s="174">
        <v>0</v>
      </c>
      <c r="F574" s="106">
        <v>0</v>
      </c>
      <c r="G574" s="103">
        <v>234141.21</v>
      </c>
      <c r="H574" s="104">
        <v>1</v>
      </c>
    </row>
    <row r="575" spans="1:8" ht="12" outlineLevel="2" x14ac:dyDescent="0.2">
      <c r="A575" s="127"/>
      <c r="B575" s="102" t="s">
        <v>16</v>
      </c>
      <c r="C575" s="103">
        <v>234141.21</v>
      </c>
      <c r="D575" s="104">
        <v>1</v>
      </c>
      <c r="E575" s="174">
        <v>0</v>
      </c>
      <c r="F575" s="106">
        <v>0</v>
      </c>
      <c r="G575" s="103">
        <v>234141.21</v>
      </c>
      <c r="H575" s="104">
        <v>1</v>
      </c>
    </row>
    <row r="576" spans="1:8" ht="12" outlineLevel="2" x14ac:dyDescent="0.2">
      <c r="A576" s="127"/>
      <c r="B576" s="102" t="s">
        <v>3</v>
      </c>
      <c r="C576" s="103">
        <v>234141.21</v>
      </c>
      <c r="D576" s="104">
        <v>1</v>
      </c>
      <c r="E576" s="174">
        <v>0</v>
      </c>
      <c r="F576" s="106">
        <v>0</v>
      </c>
      <c r="G576" s="103">
        <v>234141.21</v>
      </c>
      <c r="H576" s="104">
        <v>1</v>
      </c>
    </row>
    <row r="577" spans="1:8" ht="12" outlineLevel="2" x14ac:dyDescent="0.2">
      <c r="A577" s="127"/>
      <c r="B577" s="102" t="s">
        <v>4</v>
      </c>
      <c r="C577" s="103">
        <v>234141.21</v>
      </c>
      <c r="D577" s="104">
        <v>1</v>
      </c>
      <c r="E577" s="174">
        <v>0</v>
      </c>
      <c r="F577" s="106">
        <v>0</v>
      </c>
      <c r="G577" s="103">
        <v>234141.21</v>
      </c>
      <c r="H577" s="104">
        <v>1</v>
      </c>
    </row>
    <row r="578" spans="1:8" ht="12" outlineLevel="2" x14ac:dyDescent="0.2">
      <c r="A578" s="127"/>
      <c r="B578" s="102" t="s">
        <v>5</v>
      </c>
      <c r="C578" s="103">
        <v>702423.63</v>
      </c>
      <c r="D578" s="104">
        <v>3</v>
      </c>
      <c r="E578" s="174">
        <v>0</v>
      </c>
      <c r="F578" s="106">
        <v>0</v>
      </c>
      <c r="G578" s="103">
        <v>702423.63</v>
      </c>
      <c r="H578" s="104">
        <v>3</v>
      </c>
    </row>
    <row r="579" spans="1:8" ht="12" outlineLevel="2" x14ac:dyDescent="0.2">
      <c r="A579" s="127"/>
      <c r="B579" s="102" t="s">
        <v>6</v>
      </c>
      <c r="C579" s="103">
        <v>234141.21</v>
      </c>
      <c r="D579" s="104">
        <v>1</v>
      </c>
      <c r="E579" s="174">
        <v>0</v>
      </c>
      <c r="F579" s="106">
        <v>0</v>
      </c>
      <c r="G579" s="103">
        <v>234141.21</v>
      </c>
      <c r="H579" s="104">
        <v>1</v>
      </c>
    </row>
    <row r="580" spans="1:8" ht="12" outlineLevel="2" x14ac:dyDescent="0.2">
      <c r="A580" s="127"/>
      <c r="B580" s="102" t="s">
        <v>7</v>
      </c>
      <c r="C580" s="103">
        <v>702423.63</v>
      </c>
      <c r="D580" s="104">
        <v>3</v>
      </c>
      <c r="E580" s="174">
        <v>0</v>
      </c>
      <c r="F580" s="106">
        <v>0</v>
      </c>
      <c r="G580" s="103">
        <v>702423.63</v>
      </c>
      <c r="H580" s="104">
        <v>3</v>
      </c>
    </row>
    <row r="581" spans="1:8" ht="12" outlineLevel="2" x14ac:dyDescent="0.2">
      <c r="A581" s="127"/>
      <c r="B581" s="102" t="s">
        <v>8</v>
      </c>
      <c r="C581" s="103">
        <v>936564.84</v>
      </c>
      <c r="D581" s="104">
        <v>4</v>
      </c>
      <c r="E581" s="174">
        <v>-936564.84</v>
      </c>
      <c r="F581" s="106">
        <v>-4</v>
      </c>
      <c r="G581" s="103">
        <v>0</v>
      </c>
      <c r="H581" s="104">
        <v>0</v>
      </c>
    </row>
    <row r="582" spans="1:8" ht="12" outlineLevel="2" x14ac:dyDescent="0.2">
      <c r="A582" s="127"/>
      <c r="B582" s="102" t="s">
        <v>9</v>
      </c>
      <c r="C582" s="103">
        <v>936564.84</v>
      </c>
      <c r="D582" s="104">
        <v>4</v>
      </c>
      <c r="E582" s="174">
        <v>0</v>
      </c>
      <c r="F582" s="106">
        <v>0</v>
      </c>
      <c r="G582" s="103">
        <v>936564.84</v>
      </c>
      <c r="H582" s="104">
        <v>4</v>
      </c>
    </row>
    <row r="583" spans="1:8" ht="21" outlineLevel="1" x14ac:dyDescent="0.2">
      <c r="A583" s="169"/>
      <c r="B583" s="170" t="s">
        <v>74</v>
      </c>
      <c r="C583" s="171">
        <v>1812451.08</v>
      </c>
      <c r="D583" s="172">
        <v>12</v>
      </c>
      <c r="E583" s="171">
        <v>604150.36</v>
      </c>
      <c r="F583" s="171">
        <v>4</v>
      </c>
      <c r="G583" s="171">
        <v>2416601.44</v>
      </c>
      <c r="H583" s="172">
        <v>16</v>
      </c>
    </row>
    <row r="584" spans="1:8" ht="12" outlineLevel="2" x14ac:dyDescent="0.2">
      <c r="A584" s="127"/>
      <c r="B584" s="102" t="s">
        <v>14</v>
      </c>
      <c r="C584" s="103">
        <v>151037.59</v>
      </c>
      <c r="D584" s="104">
        <v>1</v>
      </c>
      <c r="E584" s="174">
        <v>0</v>
      </c>
      <c r="F584" s="106">
        <v>0</v>
      </c>
      <c r="G584" s="103">
        <v>151037.59</v>
      </c>
      <c r="H584" s="104">
        <v>1</v>
      </c>
    </row>
    <row r="585" spans="1:8" ht="12" outlineLevel="2" x14ac:dyDescent="0.2">
      <c r="A585" s="127"/>
      <c r="B585" s="102" t="s">
        <v>15</v>
      </c>
      <c r="C585" s="103">
        <v>151037.59</v>
      </c>
      <c r="D585" s="104">
        <v>1</v>
      </c>
      <c r="E585" s="174">
        <v>0</v>
      </c>
      <c r="F585" s="106">
        <v>0</v>
      </c>
      <c r="G585" s="103">
        <v>151037.59</v>
      </c>
      <c r="H585" s="104">
        <v>1</v>
      </c>
    </row>
    <row r="586" spans="1:8" ht="12" outlineLevel="2" x14ac:dyDescent="0.2">
      <c r="A586" s="127"/>
      <c r="B586" s="102" t="s">
        <v>16</v>
      </c>
      <c r="C586" s="103">
        <v>151037.59</v>
      </c>
      <c r="D586" s="104">
        <v>1</v>
      </c>
      <c r="E586" s="174">
        <v>0</v>
      </c>
      <c r="F586" s="106">
        <v>0</v>
      </c>
      <c r="G586" s="103">
        <v>151037.59</v>
      </c>
      <c r="H586" s="104">
        <v>1</v>
      </c>
    </row>
    <row r="587" spans="1:8" ht="12" outlineLevel="2" x14ac:dyDescent="0.2">
      <c r="A587" s="127"/>
      <c r="B587" s="102" t="s">
        <v>3</v>
      </c>
      <c r="C587" s="103">
        <v>151037.59</v>
      </c>
      <c r="D587" s="104">
        <v>1</v>
      </c>
      <c r="E587" s="174">
        <v>0</v>
      </c>
      <c r="F587" s="106">
        <v>0</v>
      </c>
      <c r="G587" s="103">
        <v>151037.59</v>
      </c>
      <c r="H587" s="104">
        <v>1</v>
      </c>
    </row>
    <row r="588" spans="1:8" ht="12" outlineLevel="2" x14ac:dyDescent="0.2">
      <c r="A588" s="127"/>
      <c r="B588" s="102" t="s">
        <v>4</v>
      </c>
      <c r="C588" s="103">
        <v>151037.59</v>
      </c>
      <c r="D588" s="104">
        <v>1</v>
      </c>
      <c r="E588" s="174">
        <v>0</v>
      </c>
      <c r="F588" s="106">
        <v>0</v>
      </c>
      <c r="G588" s="103">
        <v>151037.59</v>
      </c>
      <c r="H588" s="104">
        <v>1</v>
      </c>
    </row>
    <row r="589" spans="1:8" ht="12" outlineLevel="2" x14ac:dyDescent="0.2">
      <c r="A589" s="127"/>
      <c r="B589" s="102" t="s">
        <v>5</v>
      </c>
      <c r="C589" s="103">
        <v>151037.59</v>
      </c>
      <c r="D589" s="104">
        <v>1</v>
      </c>
      <c r="E589" s="174">
        <v>0</v>
      </c>
      <c r="F589" s="106">
        <v>0</v>
      </c>
      <c r="G589" s="103">
        <v>151037.59</v>
      </c>
      <c r="H589" s="104">
        <v>1</v>
      </c>
    </row>
    <row r="590" spans="1:8" ht="12" outlineLevel="2" x14ac:dyDescent="0.2">
      <c r="A590" s="127"/>
      <c r="B590" s="102" t="s">
        <v>6</v>
      </c>
      <c r="C590" s="103">
        <v>151037.59</v>
      </c>
      <c r="D590" s="104">
        <v>1</v>
      </c>
      <c r="E590" s="174">
        <v>0</v>
      </c>
      <c r="F590" s="106">
        <v>0</v>
      </c>
      <c r="G590" s="103">
        <v>151037.59</v>
      </c>
      <c r="H590" s="104">
        <v>1</v>
      </c>
    </row>
    <row r="591" spans="1:8" ht="12" outlineLevel="2" x14ac:dyDescent="0.2">
      <c r="A591" s="127"/>
      <c r="B591" s="102" t="s">
        <v>7</v>
      </c>
      <c r="C591" s="103">
        <v>453112.77</v>
      </c>
      <c r="D591" s="104">
        <v>3</v>
      </c>
      <c r="E591" s="174">
        <v>0</v>
      </c>
      <c r="F591" s="106">
        <v>0</v>
      </c>
      <c r="G591" s="103">
        <v>453112.77</v>
      </c>
      <c r="H591" s="104">
        <v>3</v>
      </c>
    </row>
    <row r="592" spans="1:8" ht="12" outlineLevel="2" x14ac:dyDescent="0.2">
      <c r="A592" s="127"/>
      <c r="B592" s="102" t="s">
        <v>8</v>
      </c>
      <c r="C592" s="103">
        <v>151037.59</v>
      </c>
      <c r="D592" s="104">
        <v>1</v>
      </c>
      <c r="E592" s="174">
        <v>0</v>
      </c>
      <c r="F592" s="106">
        <v>0</v>
      </c>
      <c r="G592" s="103">
        <v>151037.59</v>
      </c>
      <c r="H592" s="104">
        <v>1</v>
      </c>
    </row>
    <row r="593" spans="1:8" ht="12" outlineLevel="2" x14ac:dyDescent="0.2">
      <c r="A593" s="127"/>
      <c r="B593" s="102" t="s">
        <v>9</v>
      </c>
      <c r="C593" s="103">
        <v>151037.59</v>
      </c>
      <c r="D593" s="104">
        <v>1</v>
      </c>
      <c r="E593" s="174">
        <v>604150.36</v>
      </c>
      <c r="F593" s="106">
        <v>4</v>
      </c>
      <c r="G593" s="103">
        <v>755187.95</v>
      </c>
      <c r="H593" s="104">
        <v>5</v>
      </c>
    </row>
    <row r="594" spans="1:8" ht="21" outlineLevel="1" x14ac:dyDescent="0.2">
      <c r="A594" s="169"/>
      <c r="B594" s="170" t="s">
        <v>75</v>
      </c>
      <c r="C594" s="171">
        <v>1755371.64</v>
      </c>
      <c r="D594" s="172">
        <v>11</v>
      </c>
      <c r="E594" s="171">
        <v>638316.96</v>
      </c>
      <c r="F594" s="171">
        <v>4</v>
      </c>
      <c r="G594" s="171">
        <v>2393688.6</v>
      </c>
      <c r="H594" s="172">
        <v>15</v>
      </c>
    </row>
    <row r="595" spans="1:8" ht="12" outlineLevel="2" x14ac:dyDescent="0.2">
      <c r="A595" s="127"/>
      <c r="B595" s="102" t="s">
        <v>14</v>
      </c>
      <c r="C595" s="103">
        <v>159579.24</v>
      </c>
      <c r="D595" s="104">
        <v>1</v>
      </c>
      <c r="E595" s="174">
        <v>0</v>
      </c>
      <c r="F595" s="106">
        <v>0</v>
      </c>
      <c r="G595" s="103">
        <v>159579.24</v>
      </c>
      <c r="H595" s="104">
        <v>1</v>
      </c>
    </row>
    <row r="596" spans="1:8" ht="12" outlineLevel="2" x14ac:dyDescent="0.2">
      <c r="A596" s="127"/>
      <c r="B596" s="102" t="s">
        <v>15</v>
      </c>
      <c r="C596" s="103">
        <v>159579.24</v>
      </c>
      <c r="D596" s="104">
        <v>1</v>
      </c>
      <c r="E596" s="174">
        <v>0</v>
      </c>
      <c r="F596" s="106">
        <v>0</v>
      </c>
      <c r="G596" s="103">
        <v>159579.24</v>
      </c>
      <c r="H596" s="104">
        <v>1</v>
      </c>
    </row>
    <row r="597" spans="1:8" ht="12" outlineLevel="2" x14ac:dyDescent="0.2">
      <c r="A597" s="127"/>
      <c r="B597" s="102" t="s">
        <v>16</v>
      </c>
      <c r="C597" s="103">
        <v>159579.24</v>
      </c>
      <c r="D597" s="104">
        <v>1</v>
      </c>
      <c r="E597" s="174">
        <v>0</v>
      </c>
      <c r="F597" s="106">
        <v>0</v>
      </c>
      <c r="G597" s="103">
        <v>159579.24</v>
      </c>
      <c r="H597" s="104">
        <v>1</v>
      </c>
    </row>
    <row r="598" spans="1:8" ht="12" outlineLevel="2" x14ac:dyDescent="0.2">
      <c r="A598" s="127"/>
      <c r="B598" s="102" t="s">
        <v>3</v>
      </c>
      <c r="C598" s="103">
        <v>159579.24</v>
      </c>
      <c r="D598" s="104">
        <v>1</v>
      </c>
      <c r="E598" s="174">
        <v>0</v>
      </c>
      <c r="F598" s="106">
        <v>0</v>
      </c>
      <c r="G598" s="103">
        <v>159579.24</v>
      </c>
      <c r="H598" s="104">
        <v>1</v>
      </c>
    </row>
    <row r="599" spans="1:8" ht="12" outlineLevel="2" x14ac:dyDescent="0.2">
      <c r="A599" s="127"/>
      <c r="B599" s="102" t="s">
        <v>4</v>
      </c>
      <c r="C599" s="103">
        <v>159579.24</v>
      </c>
      <c r="D599" s="104">
        <v>1</v>
      </c>
      <c r="E599" s="174">
        <v>0</v>
      </c>
      <c r="F599" s="106">
        <v>0</v>
      </c>
      <c r="G599" s="103">
        <v>159579.24</v>
      </c>
      <c r="H599" s="104">
        <v>1</v>
      </c>
    </row>
    <row r="600" spans="1:8" ht="12" outlineLevel="2" x14ac:dyDescent="0.2">
      <c r="A600" s="127"/>
      <c r="B600" s="102" t="s">
        <v>5</v>
      </c>
      <c r="C600" s="103">
        <v>159579.24</v>
      </c>
      <c r="D600" s="104">
        <v>1</v>
      </c>
      <c r="E600" s="174">
        <v>0</v>
      </c>
      <c r="F600" s="106">
        <v>0</v>
      </c>
      <c r="G600" s="103">
        <v>159579.24</v>
      </c>
      <c r="H600" s="104">
        <v>1</v>
      </c>
    </row>
    <row r="601" spans="1:8" ht="12" outlineLevel="2" x14ac:dyDescent="0.2">
      <c r="A601" s="127"/>
      <c r="B601" s="102" t="s">
        <v>6</v>
      </c>
      <c r="C601" s="103">
        <v>159579.24</v>
      </c>
      <c r="D601" s="104">
        <v>1</v>
      </c>
      <c r="E601" s="174">
        <v>0</v>
      </c>
      <c r="F601" s="106">
        <v>0</v>
      </c>
      <c r="G601" s="103">
        <v>159579.24</v>
      </c>
      <c r="H601" s="104">
        <v>1</v>
      </c>
    </row>
    <row r="602" spans="1:8" ht="12" outlineLevel="2" x14ac:dyDescent="0.2">
      <c r="A602" s="127"/>
      <c r="B602" s="102" t="s">
        <v>7</v>
      </c>
      <c r="C602" s="103">
        <v>319158.48</v>
      </c>
      <c r="D602" s="104">
        <v>2</v>
      </c>
      <c r="E602" s="174">
        <v>0</v>
      </c>
      <c r="F602" s="106">
        <v>0</v>
      </c>
      <c r="G602" s="103">
        <v>319158.48</v>
      </c>
      <c r="H602" s="104">
        <v>2</v>
      </c>
    </row>
    <row r="603" spans="1:8" ht="12" outlineLevel="2" x14ac:dyDescent="0.2">
      <c r="A603" s="127"/>
      <c r="B603" s="102" t="s">
        <v>8</v>
      </c>
      <c r="C603" s="103">
        <v>159579.24</v>
      </c>
      <c r="D603" s="104">
        <v>1</v>
      </c>
      <c r="E603" s="174">
        <v>0</v>
      </c>
      <c r="F603" s="106">
        <v>0</v>
      </c>
      <c r="G603" s="103">
        <v>159579.24</v>
      </c>
      <c r="H603" s="104">
        <v>1</v>
      </c>
    </row>
    <row r="604" spans="1:8" ht="12" outlineLevel="2" x14ac:dyDescent="0.2">
      <c r="A604" s="127"/>
      <c r="B604" s="102" t="s">
        <v>9</v>
      </c>
      <c r="C604" s="103">
        <v>159579.24</v>
      </c>
      <c r="D604" s="104">
        <v>1</v>
      </c>
      <c r="E604" s="174">
        <v>638316.96</v>
      </c>
      <c r="F604" s="106">
        <v>4</v>
      </c>
      <c r="G604" s="103">
        <v>797896.2</v>
      </c>
      <c r="H604" s="104">
        <v>5</v>
      </c>
    </row>
    <row r="605" spans="1:8" s="28" customFormat="1" ht="19.5" customHeight="1" x14ac:dyDescent="0.2">
      <c r="A605" s="25" t="s">
        <v>292</v>
      </c>
      <c r="B605" s="180"/>
      <c r="C605" s="181">
        <v>518935285.50999999</v>
      </c>
      <c r="D605" s="181">
        <v>17665</v>
      </c>
      <c r="E605" s="182">
        <v>-58686366.950000003</v>
      </c>
      <c r="F605" s="181">
        <v>-470</v>
      </c>
      <c r="G605" s="183">
        <f>C605+E605</f>
        <v>460248918.56</v>
      </c>
      <c r="H605" s="184">
        <f>D605+F605</f>
        <v>17195</v>
      </c>
    </row>
    <row r="606" spans="1:8" x14ac:dyDescent="0.2">
      <c r="A606" s="187" t="s">
        <v>25</v>
      </c>
      <c r="B606" s="187"/>
      <c r="C606" s="98">
        <v>1581923299.1300001</v>
      </c>
      <c r="D606" s="100">
        <v>8290</v>
      </c>
      <c r="E606" s="98">
        <f>58686366.95+E605</f>
        <v>0</v>
      </c>
      <c r="F606" s="100">
        <f>470+F605</f>
        <v>0</v>
      </c>
      <c r="G606" s="185">
        <f>C606+E606</f>
        <v>1581923299.1300001</v>
      </c>
      <c r="H606" s="186">
        <f>D606+F606</f>
        <v>8290</v>
      </c>
    </row>
  </sheetData>
  <autoFilter ref="G1:G606"/>
  <mergeCells count="9">
    <mergeCell ref="A606:B606"/>
    <mergeCell ref="B1:D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24"/>
  <sheetViews>
    <sheetView view="pageBreakPreview" zoomScale="170" zoomScaleNormal="100" zoomScaleSheetLayoutView="1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4" sqref="L4"/>
    </sheetView>
  </sheetViews>
  <sheetFormatPr defaultRowHeight="11.25" outlineLevelRow="2" x14ac:dyDescent="0.2"/>
  <cols>
    <col min="1" max="1" width="9.33203125" style="29"/>
    <col min="2" max="2" width="23.1640625" style="29" customWidth="1"/>
    <col min="3" max="3" width="16" style="29" customWidth="1"/>
    <col min="4" max="4" width="9.33203125" style="29"/>
    <col min="5" max="5" width="14.33203125" style="29" customWidth="1"/>
    <col min="6" max="6" width="9.33203125" style="29"/>
    <col min="7" max="7" width="14" style="29" customWidth="1"/>
    <col min="8" max="16384" width="9.33203125" style="29"/>
  </cols>
  <sheetData>
    <row r="1" spans="1:22" ht="41.25" customHeight="1" x14ac:dyDescent="0.2">
      <c r="A1" s="28"/>
      <c r="B1" s="28"/>
      <c r="C1" s="28"/>
      <c r="D1" s="28"/>
      <c r="E1" s="108"/>
      <c r="F1" s="189" t="s">
        <v>287</v>
      </c>
      <c r="G1" s="189"/>
      <c r="H1" s="189"/>
    </row>
    <row r="2" spans="1:22" ht="34.5" customHeight="1" x14ac:dyDescent="0.2">
      <c r="A2" s="196" t="s">
        <v>288</v>
      </c>
      <c r="B2" s="196"/>
      <c r="C2" s="196"/>
      <c r="D2" s="196"/>
      <c r="E2" s="196"/>
      <c r="F2" s="196"/>
      <c r="G2" s="196"/>
      <c r="H2" s="196"/>
      <c r="M2" s="96"/>
      <c r="N2" s="96"/>
      <c r="O2" s="96"/>
      <c r="P2" s="96"/>
      <c r="Q2" s="96"/>
      <c r="R2" s="96"/>
      <c r="S2" s="96"/>
      <c r="T2" s="96"/>
      <c r="U2" s="96"/>
      <c r="V2" s="96"/>
    </row>
    <row r="3" spans="1:22" ht="24.75" customHeight="1" x14ac:dyDescent="0.2">
      <c r="A3" s="197" t="s">
        <v>0</v>
      </c>
      <c r="B3" s="192" t="s">
        <v>165</v>
      </c>
      <c r="C3" s="193" t="s">
        <v>29</v>
      </c>
      <c r="D3" s="193"/>
      <c r="E3" s="198" t="s">
        <v>30</v>
      </c>
      <c r="F3" s="198"/>
      <c r="G3" s="195" t="s">
        <v>31</v>
      </c>
      <c r="H3" s="195"/>
      <c r="M3" s="96"/>
      <c r="N3" s="96"/>
      <c r="O3" s="96"/>
      <c r="P3" s="96"/>
      <c r="Q3" s="96"/>
      <c r="R3" s="96"/>
      <c r="S3" s="96"/>
      <c r="T3" s="96"/>
      <c r="U3" s="96"/>
      <c r="V3" s="96"/>
    </row>
    <row r="4" spans="1:22" ht="18" customHeight="1" x14ac:dyDescent="0.2">
      <c r="A4" s="197"/>
      <c r="B4" s="192"/>
      <c r="C4" s="2" t="s">
        <v>32</v>
      </c>
      <c r="D4" s="3" t="s">
        <v>33</v>
      </c>
      <c r="E4" s="4" t="s">
        <v>32</v>
      </c>
      <c r="F4" s="27" t="s">
        <v>33</v>
      </c>
      <c r="G4" s="2" t="s">
        <v>32</v>
      </c>
      <c r="H4" s="5" t="s">
        <v>33</v>
      </c>
      <c r="M4" s="96"/>
      <c r="N4" s="96"/>
      <c r="O4" s="96"/>
      <c r="P4" s="96"/>
      <c r="Q4" s="96"/>
      <c r="R4" s="96"/>
      <c r="S4" s="96"/>
      <c r="T4" s="96"/>
      <c r="U4" s="96"/>
      <c r="V4" s="96"/>
    </row>
    <row r="5" spans="1:22" x14ac:dyDescent="0.2">
      <c r="A5" s="37" t="s">
        <v>55</v>
      </c>
      <c r="B5" s="37" t="s">
        <v>56</v>
      </c>
      <c r="C5" s="38">
        <v>7166255</v>
      </c>
      <c r="D5" s="39">
        <v>6374</v>
      </c>
      <c r="E5" s="38">
        <v>-266048.46999999997</v>
      </c>
      <c r="F5" s="39">
        <v>-877</v>
      </c>
      <c r="G5" s="40">
        <v>6900206.5300000003</v>
      </c>
      <c r="H5" s="41">
        <v>5497</v>
      </c>
    </row>
    <row r="6" spans="1:22" ht="11.25" customHeight="1" outlineLevel="2" x14ac:dyDescent="0.2">
      <c r="A6" s="42"/>
      <c r="B6" s="46" t="s">
        <v>14</v>
      </c>
      <c r="C6" s="47">
        <v>597000.53</v>
      </c>
      <c r="D6" s="51">
        <v>531</v>
      </c>
      <c r="E6" s="47">
        <v>0</v>
      </c>
      <c r="F6" s="48">
        <v>-103</v>
      </c>
      <c r="G6" s="47">
        <v>597000.53</v>
      </c>
      <c r="H6" s="48">
        <v>428</v>
      </c>
    </row>
    <row r="7" spans="1:22" ht="11.25" customHeight="1" outlineLevel="2" x14ac:dyDescent="0.2">
      <c r="A7" s="42"/>
      <c r="B7" s="46" t="s">
        <v>15</v>
      </c>
      <c r="C7" s="47">
        <v>597000.53</v>
      </c>
      <c r="D7" s="51">
        <v>531</v>
      </c>
      <c r="E7" s="47">
        <v>-266048.46999999997</v>
      </c>
      <c r="F7" s="48">
        <v>-134</v>
      </c>
      <c r="G7" s="47">
        <v>330952.06</v>
      </c>
      <c r="H7" s="48">
        <v>397</v>
      </c>
    </row>
    <row r="8" spans="1:22" ht="11.25" customHeight="1" outlineLevel="2" x14ac:dyDescent="0.2">
      <c r="A8" s="42"/>
      <c r="B8" s="46" t="s">
        <v>16</v>
      </c>
      <c r="C8" s="47">
        <v>597000.53</v>
      </c>
      <c r="D8" s="51">
        <v>531</v>
      </c>
      <c r="E8" s="47">
        <v>0</v>
      </c>
      <c r="F8" s="48">
        <v>-125</v>
      </c>
      <c r="G8" s="47">
        <v>597000.53</v>
      </c>
      <c r="H8" s="48">
        <v>406</v>
      </c>
    </row>
    <row r="9" spans="1:22" ht="11.25" customHeight="1" outlineLevel="2" x14ac:dyDescent="0.2">
      <c r="A9" s="42"/>
      <c r="B9" s="46" t="s">
        <v>3</v>
      </c>
      <c r="C9" s="47">
        <v>597000.53</v>
      </c>
      <c r="D9" s="51">
        <v>531</v>
      </c>
      <c r="E9" s="47">
        <v>0</v>
      </c>
      <c r="F9" s="48">
        <v>-39</v>
      </c>
      <c r="G9" s="47">
        <v>597000.53</v>
      </c>
      <c r="H9" s="48">
        <v>492</v>
      </c>
    </row>
    <row r="10" spans="1:22" ht="11.25" customHeight="1" outlineLevel="2" x14ac:dyDescent="0.2">
      <c r="A10" s="42"/>
      <c r="B10" s="46" t="s">
        <v>4</v>
      </c>
      <c r="C10" s="47">
        <v>597000.53</v>
      </c>
      <c r="D10" s="51">
        <v>531</v>
      </c>
      <c r="E10" s="47">
        <v>0</v>
      </c>
      <c r="F10" s="48">
        <v>-9</v>
      </c>
      <c r="G10" s="47">
        <v>597000.53</v>
      </c>
      <c r="H10" s="48">
        <v>522</v>
      </c>
    </row>
    <row r="11" spans="1:22" ht="11.25" customHeight="1" outlineLevel="2" x14ac:dyDescent="0.2">
      <c r="A11" s="42"/>
      <c r="B11" s="46" t="s">
        <v>5</v>
      </c>
      <c r="C11" s="47">
        <v>597000.53</v>
      </c>
      <c r="D11" s="51">
        <v>531</v>
      </c>
      <c r="E11" s="47">
        <v>0</v>
      </c>
      <c r="F11" s="48">
        <v>-12</v>
      </c>
      <c r="G11" s="47">
        <v>597000.53</v>
      </c>
      <c r="H11" s="48">
        <v>519</v>
      </c>
    </row>
    <row r="12" spans="1:22" ht="11.25" customHeight="1" outlineLevel="2" x14ac:dyDescent="0.2">
      <c r="A12" s="42"/>
      <c r="B12" s="46" t="s">
        <v>6</v>
      </c>
      <c r="C12" s="47">
        <v>597000.53</v>
      </c>
      <c r="D12" s="51">
        <v>531</v>
      </c>
      <c r="E12" s="47">
        <v>0</v>
      </c>
      <c r="F12" s="48">
        <v>-110</v>
      </c>
      <c r="G12" s="47">
        <v>597000.53</v>
      </c>
      <c r="H12" s="48">
        <v>421</v>
      </c>
    </row>
    <row r="13" spans="1:22" ht="11.25" customHeight="1" outlineLevel="2" x14ac:dyDescent="0.2">
      <c r="A13" s="42"/>
      <c r="B13" s="46" t="s">
        <v>7</v>
      </c>
      <c r="C13" s="47">
        <v>597000.53</v>
      </c>
      <c r="D13" s="51">
        <v>531</v>
      </c>
      <c r="E13" s="47">
        <v>0</v>
      </c>
      <c r="F13" s="48">
        <v>-63</v>
      </c>
      <c r="G13" s="47">
        <v>597000.53</v>
      </c>
      <c r="H13" s="48">
        <v>468</v>
      </c>
    </row>
    <row r="14" spans="1:22" ht="11.25" customHeight="1" outlineLevel="2" x14ac:dyDescent="0.2">
      <c r="A14" s="42"/>
      <c r="B14" s="46" t="s">
        <v>8</v>
      </c>
      <c r="C14" s="47">
        <v>597000.53</v>
      </c>
      <c r="D14" s="51">
        <v>531</v>
      </c>
      <c r="E14" s="47">
        <v>0</v>
      </c>
      <c r="F14" s="48">
        <v>-134</v>
      </c>
      <c r="G14" s="47">
        <v>597000.53</v>
      </c>
      <c r="H14" s="48">
        <v>397</v>
      </c>
    </row>
    <row r="15" spans="1:22" ht="11.25" customHeight="1" outlineLevel="2" x14ac:dyDescent="0.2">
      <c r="A15" s="42"/>
      <c r="B15" s="46" t="s">
        <v>9</v>
      </c>
      <c r="C15" s="47">
        <v>597000.53</v>
      </c>
      <c r="D15" s="51">
        <v>531</v>
      </c>
      <c r="E15" s="47">
        <v>0</v>
      </c>
      <c r="F15" s="48">
        <v>-148</v>
      </c>
      <c r="G15" s="47">
        <v>597000.53</v>
      </c>
      <c r="H15" s="48">
        <v>383</v>
      </c>
    </row>
    <row r="16" spans="1:22" ht="11.25" customHeight="1" outlineLevel="2" x14ac:dyDescent="0.2">
      <c r="A16" s="42"/>
      <c r="B16" s="46" t="s">
        <v>10</v>
      </c>
      <c r="C16" s="47">
        <v>597000.53</v>
      </c>
      <c r="D16" s="51">
        <v>531</v>
      </c>
      <c r="E16" s="47">
        <v>0</v>
      </c>
      <c r="F16" s="48">
        <v>0</v>
      </c>
      <c r="G16" s="47">
        <v>597000.53</v>
      </c>
      <c r="H16" s="48">
        <v>531</v>
      </c>
    </row>
    <row r="17" spans="1:8" ht="11.25" customHeight="1" outlineLevel="2" x14ac:dyDescent="0.2">
      <c r="A17" s="42"/>
      <c r="B17" s="46" t="s">
        <v>11</v>
      </c>
      <c r="C17" s="47">
        <v>599249.17000000004</v>
      </c>
      <c r="D17" s="51">
        <v>533</v>
      </c>
      <c r="E17" s="47">
        <v>0</v>
      </c>
      <c r="F17" s="48">
        <v>0</v>
      </c>
      <c r="G17" s="47">
        <v>599249.17000000004</v>
      </c>
      <c r="H17" s="48">
        <v>533</v>
      </c>
    </row>
    <row r="18" spans="1:8" x14ac:dyDescent="0.2">
      <c r="A18" s="37" t="s">
        <v>222</v>
      </c>
      <c r="B18" s="37" t="s">
        <v>223</v>
      </c>
      <c r="C18" s="38">
        <v>1043346</v>
      </c>
      <c r="D18" s="43">
        <v>928</v>
      </c>
      <c r="E18" s="38">
        <v>-314367.40999999997</v>
      </c>
      <c r="F18" s="39">
        <v>-176</v>
      </c>
      <c r="G18" s="40">
        <v>728978.59</v>
      </c>
      <c r="H18" s="41">
        <v>752</v>
      </c>
    </row>
    <row r="19" spans="1:8" ht="11.25" customHeight="1" outlineLevel="2" x14ac:dyDescent="0.2">
      <c r="A19" s="42"/>
      <c r="B19" s="46" t="s">
        <v>14</v>
      </c>
      <c r="C19" s="47">
        <v>86570.73</v>
      </c>
      <c r="D19" s="51">
        <v>77</v>
      </c>
      <c r="E19" s="47">
        <v>-63663.9</v>
      </c>
      <c r="F19" s="48">
        <v>-55</v>
      </c>
      <c r="G19" s="47">
        <v>22906.83</v>
      </c>
      <c r="H19" s="48">
        <v>22</v>
      </c>
    </row>
    <row r="20" spans="1:8" ht="11.25" customHeight="1" outlineLevel="2" x14ac:dyDescent="0.2">
      <c r="A20" s="42"/>
      <c r="B20" s="46" t="s">
        <v>15</v>
      </c>
      <c r="C20" s="47">
        <v>86570.73</v>
      </c>
      <c r="D20" s="51">
        <v>77</v>
      </c>
      <c r="E20" s="47">
        <v>-74258.13</v>
      </c>
      <c r="F20" s="48">
        <v>-38</v>
      </c>
      <c r="G20" s="47">
        <v>12312.6</v>
      </c>
      <c r="H20" s="48">
        <v>39</v>
      </c>
    </row>
    <row r="21" spans="1:8" ht="11.25" customHeight="1" outlineLevel="2" x14ac:dyDescent="0.2">
      <c r="A21" s="42"/>
      <c r="B21" s="46" t="s">
        <v>16</v>
      </c>
      <c r="C21" s="47">
        <v>86570.73</v>
      </c>
      <c r="D21" s="51">
        <v>77</v>
      </c>
      <c r="E21" s="47">
        <v>-46733.74</v>
      </c>
      <c r="F21" s="48">
        <v>-40</v>
      </c>
      <c r="G21" s="47">
        <v>39836.99</v>
      </c>
      <c r="H21" s="48">
        <v>37</v>
      </c>
    </row>
    <row r="22" spans="1:8" ht="11.25" customHeight="1" outlineLevel="2" x14ac:dyDescent="0.2">
      <c r="A22" s="42"/>
      <c r="B22" s="46" t="s">
        <v>3</v>
      </c>
      <c r="C22" s="47">
        <v>86570.73</v>
      </c>
      <c r="D22" s="51">
        <v>77</v>
      </c>
      <c r="E22" s="47">
        <v>-18873.04</v>
      </c>
      <c r="F22" s="48">
        <v>-14</v>
      </c>
      <c r="G22" s="47">
        <v>67697.69</v>
      </c>
      <c r="H22" s="48">
        <v>63</v>
      </c>
    </row>
    <row r="23" spans="1:8" ht="11.25" customHeight="1" outlineLevel="2" x14ac:dyDescent="0.2">
      <c r="A23" s="42"/>
      <c r="B23" s="46" t="s">
        <v>4</v>
      </c>
      <c r="C23" s="47">
        <v>86570.73</v>
      </c>
      <c r="D23" s="51">
        <v>77</v>
      </c>
      <c r="E23" s="47">
        <v>-1351.5</v>
      </c>
      <c r="F23" s="48">
        <v>-1</v>
      </c>
      <c r="G23" s="47">
        <v>85219.23</v>
      </c>
      <c r="H23" s="48">
        <v>76</v>
      </c>
    </row>
    <row r="24" spans="1:8" ht="11.25" customHeight="1" outlineLevel="2" x14ac:dyDescent="0.2">
      <c r="A24" s="42"/>
      <c r="B24" s="46" t="s">
        <v>5</v>
      </c>
      <c r="C24" s="47">
        <v>86570.73</v>
      </c>
      <c r="D24" s="51">
        <v>77</v>
      </c>
      <c r="E24" s="47">
        <v>-695.55</v>
      </c>
      <c r="F24" s="48">
        <v>-2</v>
      </c>
      <c r="G24" s="47">
        <v>85875.18</v>
      </c>
      <c r="H24" s="48">
        <v>75</v>
      </c>
    </row>
    <row r="25" spans="1:8" ht="11.25" customHeight="1" outlineLevel="2" x14ac:dyDescent="0.2">
      <c r="A25" s="42"/>
      <c r="B25" s="46" t="s">
        <v>6</v>
      </c>
      <c r="C25" s="47">
        <v>86570.73</v>
      </c>
      <c r="D25" s="51">
        <v>77</v>
      </c>
      <c r="E25" s="47">
        <v>0</v>
      </c>
      <c r="F25" s="48">
        <v>0</v>
      </c>
      <c r="G25" s="47">
        <v>86570.73</v>
      </c>
      <c r="H25" s="48">
        <v>77</v>
      </c>
    </row>
    <row r="26" spans="1:8" ht="11.25" customHeight="1" outlineLevel="2" x14ac:dyDescent="0.2">
      <c r="A26" s="42"/>
      <c r="B26" s="46" t="s">
        <v>7</v>
      </c>
      <c r="C26" s="47">
        <v>86570.73</v>
      </c>
      <c r="D26" s="51">
        <v>77</v>
      </c>
      <c r="E26" s="47">
        <v>0</v>
      </c>
      <c r="F26" s="48">
        <v>0</v>
      </c>
      <c r="G26" s="47">
        <v>86570.73</v>
      </c>
      <c r="H26" s="48">
        <v>77</v>
      </c>
    </row>
    <row r="27" spans="1:8" ht="11.25" customHeight="1" outlineLevel="2" x14ac:dyDescent="0.2">
      <c r="A27" s="42"/>
      <c r="B27" s="46" t="s">
        <v>8</v>
      </c>
      <c r="C27" s="47">
        <v>86570.73</v>
      </c>
      <c r="D27" s="51">
        <v>77</v>
      </c>
      <c r="E27" s="47">
        <v>-26826.77</v>
      </c>
      <c r="F27" s="48">
        <v>-22</v>
      </c>
      <c r="G27" s="47">
        <v>59743.96</v>
      </c>
      <c r="H27" s="48">
        <v>55</v>
      </c>
    </row>
    <row r="28" spans="1:8" ht="11.25" customHeight="1" outlineLevel="2" x14ac:dyDescent="0.2">
      <c r="A28" s="42"/>
      <c r="B28" s="46" t="s">
        <v>9</v>
      </c>
      <c r="C28" s="47">
        <v>86570.73</v>
      </c>
      <c r="D28" s="51">
        <v>77</v>
      </c>
      <c r="E28" s="47">
        <v>-27321.599999999999</v>
      </c>
      <c r="F28" s="48">
        <v>-1</v>
      </c>
      <c r="G28" s="47">
        <v>59249.13</v>
      </c>
      <c r="H28" s="48">
        <v>76</v>
      </c>
    </row>
    <row r="29" spans="1:8" ht="11.25" customHeight="1" outlineLevel="2" x14ac:dyDescent="0.2">
      <c r="A29" s="42"/>
      <c r="B29" s="46" t="s">
        <v>10</v>
      </c>
      <c r="C29" s="47">
        <v>86570.73</v>
      </c>
      <c r="D29" s="51">
        <v>77</v>
      </c>
      <c r="E29" s="47">
        <v>-27321.599999999999</v>
      </c>
      <c r="F29" s="48">
        <v>-1</v>
      </c>
      <c r="G29" s="47">
        <v>59249.13</v>
      </c>
      <c r="H29" s="48">
        <v>76</v>
      </c>
    </row>
    <row r="30" spans="1:8" ht="11.25" customHeight="1" outlineLevel="2" x14ac:dyDescent="0.2">
      <c r="A30" s="42"/>
      <c r="B30" s="46" t="s">
        <v>11</v>
      </c>
      <c r="C30" s="47">
        <v>91067.97</v>
      </c>
      <c r="D30" s="51">
        <v>81</v>
      </c>
      <c r="E30" s="47">
        <v>-27321.58</v>
      </c>
      <c r="F30" s="48">
        <v>-2</v>
      </c>
      <c r="G30" s="47">
        <v>63746.39</v>
      </c>
      <c r="H30" s="48">
        <v>79</v>
      </c>
    </row>
    <row r="31" spans="1:8" ht="21" x14ac:dyDescent="0.2">
      <c r="A31" s="37" t="s">
        <v>102</v>
      </c>
      <c r="B31" s="37" t="s">
        <v>103</v>
      </c>
      <c r="C31" s="38">
        <v>548656</v>
      </c>
      <c r="D31" s="43">
        <v>488</v>
      </c>
      <c r="E31" s="38">
        <v>-183376.27</v>
      </c>
      <c r="F31" s="39">
        <v>-77</v>
      </c>
      <c r="G31" s="40">
        <v>365279.73</v>
      </c>
      <c r="H31" s="41">
        <v>411</v>
      </c>
    </row>
    <row r="32" spans="1:8" ht="11.25" customHeight="1" outlineLevel="2" x14ac:dyDescent="0.2">
      <c r="A32" s="42"/>
      <c r="B32" s="46" t="s">
        <v>14</v>
      </c>
      <c r="C32" s="47">
        <v>46096.1</v>
      </c>
      <c r="D32" s="51">
        <v>41</v>
      </c>
      <c r="E32" s="47">
        <v>-35988.019999999997</v>
      </c>
      <c r="F32" s="48">
        <v>-1</v>
      </c>
      <c r="G32" s="47">
        <v>10108.08</v>
      </c>
      <c r="H32" s="48">
        <v>40</v>
      </c>
    </row>
    <row r="33" spans="1:8" ht="11.25" customHeight="1" outlineLevel="2" x14ac:dyDescent="0.2">
      <c r="A33" s="42"/>
      <c r="B33" s="46" t="s">
        <v>15</v>
      </c>
      <c r="C33" s="47">
        <v>46096.1</v>
      </c>
      <c r="D33" s="51">
        <v>41</v>
      </c>
      <c r="E33" s="47">
        <v>-42726.74</v>
      </c>
      <c r="F33" s="48">
        <v>-3</v>
      </c>
      <c r="G33" s="47">
        <v>3369.36</v>
      </c>
      <c r="H33" s="48">
        <v>38</v>
      </c>
    </row>
    <row r="34" spans="1:8" ht="11.25" customHeight="1" outlineLevel="2" x14ac:dyDescent="0.2">
      <c r="A34" s="42"/>
      <c r="B34" s="46" t="s">
        <v>16</v>
      </c>
      <c r="C34" s="47">
        <v>46096.1</v>
      </c>
      <c r="D34" s="51">
        <v>41</v>
      </c>
      <c r="E34" s="47">
        <v>-816.06</v>
      </c>
      <c r="F34" s="48">
        <v>-1</v>
      </c>
      <c r="G34" s="47">
        <v>45280.04</v>
      </c>
      <c r="H34" s="48">
        <v>40</v>
      </c>
    </row>
    <row r="35" spans="1:8" ht="11.25" customHeight="1" outlineLevel="2" x14ac:dyDescent="0.2">
      <c r="A35" s="42"/>
      <c r="B35" s="46" t="s">
        <v>3</v>
      </c>
      <c r="C35" s="47">
        <v>46096.1</v>
      </c>
      <c r="D35" s="51">
        <v>41</v>
      </c>
      <c r="E35" s="47">
        <v>0</v>
      </c>
      <c r="F35" s="48">
        <v>0</v>
      </c>
      <c r="G35" s="47">
        <v>46096.1</v>
      </c>
      <c r="H35" s="48">
        <v>41</v>
      </c>
    </row>
    <row r="36" spans="1:8" ht="11.25" customHeight="1" outlineLevel="2" x14ac:dyDescent="0.2">
      <c r="A36" s="42"/>
      <c r="B36" s="46" t="s">
        <v>4</v>
      </c>
      <c r="C36" s="47">
        <v>46096.1</v>
      </c>
      <c r="D36" s="51">
        <v>41</v>
      </c>
      <c r="E36" s="47">
        <v>0</v>
      </c>
      <c r="F36" s="48">
        <v>0</v>
      </c>
      <c r="G36" s="47">
        <v>46096.1</v>
      </c>
      <c r="H36" s="48">
        <v>41</v>
      </c>
    </row>
    <row r="37" spans="1:8" ht="11.25" customHeight="1" outlineLevel="2" x14ac:dyDescent="0.2">
      <c r="A37" s="42"/>
      <c r="B37" s="46" t="s">
        <v>5</v>
      </c>
      <c r="C37" s="47">
        <v>46096.1</v>
      </c>
      <c r="D37" s="51">
        <v>41</v>
      </c>
      <c r="E37" s="47">
        <v>0</v>
      </c>
      <c r="F37" s="48">
        <v>0</v>
      </c>
      <c r="G37" s="47">
        <v>46096.1</v>
      </c>
      <c r="H37" s="48">
        <v>41</v>
      </c>
    </row>
    <row r="38" spans="1:8" ht="11.25" customHeight="1" outlineLevel="2" x14ac:dyDescent="0.2">
      <c r="A38" s="42"/>
      <c r="B38" s="46" t="s">
        <v>6</v>
      </c>
      <c r="C38" s="47">
        <v>46096.1</v>
      </c>
      <c r="D38" s="51">
        <v>41</v>
      </c>
      <c r="E38" s="47">
        <v>-22638.47</v>
      </c>
      <c r="F38" s="48">
        <v>-17</v>
      </c>
      <c r="G38" s="47">
        <v>23457.63</v>
      </c>
      <c r="H38" s="48">
        <v>24</v>
      </c>
    </row>
    <row r="39" spans="1:8" ht="11.25" customHeight="1" outlineLevel="2" x14ac:dyDescent="0.2">
      <c r="A39" s="42"/>
      <c r="B39" s="46" t="s">
        <v>7</v>
      </c>
      <c r="C39" s="47">
        <v>46096.1</v>
      </c>
      <c r="D39" s="51">
        <v>41</v>
      </c>
      <c r="E39" s="47">
        <v>-24211.77</v>
      </c>
      <c r="F39" s="48">
        <v>-20</v>
      </c>
      <c r="G39" s="47">
        <v>21884.33</v>
      </c>
      <c r="H39" s="48">
        <v>21</v>
      </c>
    </row>
    <row r="40" spans="1:8" ht="11.25" customHeight="1" outlineLevel="2" x14ac:dyDescent="0.2">
      <c r="A40" s="42"/>
      <c r="B40" s="46" t="s">
        <v>8</v>
      </c>
      <c r="C40" s="47">
        <v>46096.1</v>
      </c>
      <c r="D40" s="51">
        <v>41</v>
      </c>
      <c r="E40" s="47">
        <v>-19228.87</v>
      </c>
      <c r="F40" s="48">
        <v>-13</v>
      </c>
      <c r="G40" s="47">
        <v>26867.23</v>
      </c>
      <c r="H40" s="48">
        <v>28</v>
      </c>
    </row>
    <row r="41" spans="1:8" ht="11.25" customHeight="1" outlineLevel="2" x14ac:dyDescent="0.2">
      <c r="A41" s="42"/>
      <c r="B41" s="46" t="s">
        <v>9</v>
      </c>
      <c r="C41" s="47">
        <v>46096.1</v>
      </c>
      <c r="D41" s="51">
        <v>41</v>
      </c>
      <c r="E41" s="47">
        <v>-30310.07</v>
      </c>
      <c r="F41" s="48">
        <v>-16</v>
      </c>
      <c r="G41" s="47">
        <v>15786.03</v>
      </c>
      <c r="H41" s="48">
        <v>25</v>
      </c>
    </row>
    <row r="42" spans="1:8" ht="11.25" customHeight="1" outlineLevel="2" x14ac:dyDescent="0.2">
      <c r="A42" s="42"/>
      <c r="B42" s="46" t="s">
        <v>10</v>
      </c>
      <c r="C42" s="47">
        <v>46096.1</v>
      </c>
      <c r="D42" s="51">
        <v>41</v>
      </c>
      <c r="E42" s="47">
        <v>-3728.14</v>
      </c>
      <c r="F42" s="48">
        <v>-3</v>
      </c>
      <c r="G42" s="47">
        <v>42367.96</v>
      </c>
      <c r="H42" s="48">
        <v>38</v>
      </c>
    </row>
    <row r="43" spans="1:8" ht="11.25" customHeight="1" outlineLevel="2" x14ac:dyDescent="0.2">
      <c r="A43" s="42"/>
      <c r="B43" s="46" t="s">
        <v>11</v>
      </c>
      <c r="C43" s="47">
        <v>41598.9</v>
      </c>
      <c r="D43" s="51">
        <v>37</v>
      </c>
      <c r="E43" s="47">
        <v>-3728.13</v>
      </c>
      <c r="F43" s="48">
        <v>-3</v>
      </c>
      <c r="G43" s="47">
        <v>37870.769999999997</v>
      </c>
      <c r="H43" s="48">
        <v>34</v>
      </c>
    </row>
    <row r="44" spans="1:8" ht="24.75" customHeight="1" x14ac:dyDescent="0.2">
      <c r="A44" s="37" t="s">
        <v>1</v>
      </c>
      <c r="B44" s="37" t="s">
        <v>2</v>
      </c>
      <c r="C44" s="38">
        <v>12652814</v>
      </c>
      <c r="D44" s="39">
        <v>11254</v>
      </c>
      <c r="E44" s="38">
        <v>-2152044.0699999998</v>
      </c>
      <c r="F44" s="39">
        <v>-125</v>
      </c>
      <c r="G44" s="40">
        <v>10500769.93</v>
      </c>
      <c r="H44" s="41">
        <v>11129</v>
      </c>
    </row>
    <row r="45" spans="1:8" ht="11.25" customHeight="1" outlineLevel="2" x14ac:dyDescent="0.2">
      <c r="A45" s="42"/>
      <c r="B45" s="46" t="s">
        <v>14</v>
      </c>
      <c r="C45" s="47">
        <v>1054588.55</v>
      </c>
      <c r="D45" s="51">
        <v>938</v>
      </c>
      <c r="E45" s="47">
        <v>-239444.9</v>
      </c>
      <c r="F45" s="48">
        <v>-52</v>
      </c>
      <c r="G45" s="47">
        <v>815143.65</v>
      </c>
      <c r="H45" s="48">
        <v>886</v>
      </c>
    </row>
    <row r="46" spans="1:8" ht="11.25" customHeight="1" outlineLevel="2" x14ac:dyDescent="0.2">
      <c r="A46" s="42"/>
      <c r="B46" s="46" t="s">
        <v>15</v>
      </c>
      <c r="C46" s="47">
        <v>1054588.55</v>
      </c>
      <c r="D46" s="51">
        <v>938</v>
      </c>
      <c r="E46" s="47">
        <v>-63285.41</v>
      </c>
      <c r="F46" s="48">
        <v>-1</v>
      </c>
      <c r="G46" s="47">
        <v>991303.14</v>
      </c>
      <c r="H46" s="48">
        <v>937</v>
      </c>
    </row>
    <row r="47" spans="1:8" ht="11.25" customHeight="1" outlineLevel="2" x14ac:dyDescent="0.2">
      <c r="A47" s="42"/>
      <c r="B47" s="46" t="s">
        <v>16</v>
      </c>
      <c r="C47" s="47">
        <v>1054588.55</v>
      </c>
      <c r="D47" s="51">
        <v>938</v>
      </c>
      <c r="E47" s="47">
        <v>0</v>
      </c>
      <c r="F47" s="48">
        <v>0</v>
      </c>
      <c r="G47" s="47">
        <v>1054588.55</v>
      </c>
      <c r="H47" s="48">
        <v>938</v>
      </c>
    </row>
    <row r="48" spans="1:8" ht="11.25" customHeight="1" outlineLevel="2" x14ac:dyDescent="0.2">
      <c r="A48" s="42"/>
      <c r="B48" s="46" t="s">
        <v>3</v>
      </c>
      <c r="C48" s="47">
        <v>1054588.55</v>
      </c>
      <c r="D48" s="51">
        <v>938</v>
      </c>
      <c r="E48" s="47">
        <v>0</v>
      </c>
      <c r="F48" s="48">
        <v>0</v>
      </c>
      <c r="G48" s="47">
        <v>1054588.55</v>
      </c>
      <c r="H48" s="48">
        <v>938</v>
      </c>
    </row>
    <row r="49" spans="1:8" ht="11.25" customHeight="1" outlineLevel="2" x14ac:dyDescent="0.2">
      <c r="A49" s="42"/>
      <c r="B49" s="46" t="s">
        <v>4</v>
      </c>
      <c r="C49" s="47">
        <v>1054588.55</v>
      </c>
      <c r="D49" s="51">
        <v>938</v>
      </c>
      <c r="E49" s="47">
        <v>0</v>
      </c>
      <c r="F49" s="48">
        <v>0</v>
      </c>
      <c r="G49" s="47">
        <v>1054588.55</v>
      </c>
      <c r="H49" s="48">
        <v>938</v>
      </c>
    </row>
    <row r="50" spans="1:8" ht="11.25" customHeight="1" outlineLevel="2" x14ac:dyDescent="0.2">
      <c r="A50" s="42"/>
      <c r="B50" s="46" t="s">
        <v>5</v>
      </c>
      <c r="C50" s="47">
        <v>1054588.55</v>
      </c>
      <c r="D50" s="51">
        <v>938</v>
      </c>
      <c r="E50" s="47">
        <v>0</v>
      </c>
      <c r="F50" s="48">
        <v>0</v>
      </c>
      <c r="G50" s="47">
        <v>1054588.55</v>
      </c>
      <c r="H50" s="48">
        <v>938</v>
      </c>
    </row>
    <row r="51" spans="1:8" ht="11.25" customHeight="1" outlineLevel="2" x14ac:dyDescent="0.2">
      <c r="A51" s="42"/>
      <c r="B51" s="46" t="s">
        <v>6</v>
      </c>
      <c r="C51" s="47">
        <v>1054588.55</v>
      </c>
      <c r="D51" s="51">
        <v>938</v>
      </c>
      <c r="E51" s="47">
        <v>0</v>
      </c>
      <c r="F51" s="48">
        <v>0</v>
      </c>
      <c r="G51" s="47">
        <v>1054588.55</v>
      </c>
      <c r="H51" s="48">
        <v>938</v>
      </c>
    </row>
    <row r="52" spans="1:8" ht="11.25" customHeight="1" outlineLevel="2" x14ac:dyDescent="0.2">
      <c r="A52" s="42"/>
      <c r="B52" s="46" t="s">
        <v>7</v>
      </c>
      <c r="C52" s="47">
        <v>1054588.55</v>
      </c>
      <c r="D52" s="51">
        <v>938</v>
      </c>
      <c r="E52" s="47">
        <v>-569048.67000000004</v>
      </c>
      <c r="F52" s="48">
        <v>-24</v>
      </c>
      <c r="G52" s="47">
        <v>485539.88</v>
      </c>
      <c r="H52" s="48">
        <v>914</v>
      </c>
    </row>
    <row r="53" spans="1:8" ht="11.25" customHeight="1" outlineLevel="2" x14ac:dyDescent="0.2">
      <c r="A53" s="42"/>
      <c r="B53" s="46" t="s">
        <v>8</v>
      </c>
      <c r="C53" s="47">
        <v>1054588.55</v>
      </c>
      <c r="D53" s="51">
        <v>938</v>
      </c>
      <c r="E53" s="47">
        <v>-646814.82999999996</v>
      </c>
      <c r="F53" s="48">
        <v>-24</v>
      </c>
      <c r="G53" s="47">
        <v>407773.72</v>
      </c>
      <c r="H53" s="48">
        <v>914</v>
      </c>
    </row>
    <row r="54" spans="1:8" ht="11.25" customHeight="1" outlineLevel="2" x14ac:dyDescent="0.2">
      <c r="A54" s="42"/>
      <c r="B54" s="46" t="s">
        <v>9</v>
      </c>
      <c r="C54" s="47">
        <v>1054588.55</v>
      </c>
      <c r="D54" s="51">
        <v>938</v>
      </c>
      <c r="E54" s="47">
        <v>-242894.85</v>
      </c>
      <c r="F54" s="48">
        <v>-6</v>
      </c>
      <c r="G54" s="47">
        <v>811693.7</v>
      </c>
      <c r="H54" s="48">
        <v>932</v>
      </c>
    </row>
    <row r="55" spans="1:8" ht="11.25" customHeight="1" outlineLevel="2" x14ac:dyDescent="0.2">
      <c r="A55" s="42"/>
      <c r="B55" s="46" t="s">
        <v>10</v>
      </c>
      <c r="C55" s="47">
        <v>1054588.55</v>
      </c>
      <c r="D55" s="51">
        <v>938</v>
      </c>
      <c r="E55" s="47">
        <v>-195277.72</v>
      </c>
      <c r="F55" s="48">
        <v>-8</v>
      </c>
      <c r="G55" s="47">
        <v>859310.83</v>
      </c>
      <c r="H55" s="48">
        <v>930</v>
      </c>
    </row>
    <row r="56" spans="1:8" ht="11.25" customHeight="1" outlineLevel="2" x14ac:dyDescent="0.2">
      <c r="A56" s="42"/>
      <c r="B56" s="46" t="s">
        <v>11</v>
      </c>
      <c r="C56" s="47">
        <v>1052339.95</v>
      </c>
      <c r="D56" s="51">
        <v>936</v>
      </c>
      <c r="E56" s="47">
        <v>-195277.69</v>
      </c>
      <c r="F56" s="48">
        <v>-10</v>
      </c>
      <c r="G56" s="47">
        <v>857062.26</v>
      </c>
      <c r="H56" s="48">
        <v>926</v>
      </c>
    </row>
    <row r="57" spans="1:8" ht="21" x14ac:dyDescent="0.2">
      <c r="A57" s="37" t="s">
        <v>104</v>
      </c>
      <c r="B57" s="37" t="s">
        <v>105</v>
      </c>
      <c r="C57" s="38">
        <v>12995724</v>
      </c>
      <c r="D57" s="39">
        <v>11559</v>
      </c>
      <c r="E57" s="38">
        <v>-2361796.9</v>
      </c>
      <c r="F57" s="39">
        <v>-1277</v>
      </c>
      <c r="G57" s="40">
        <v>10633927.1</v>
      </c>
      <c r="H57" s="41">
        <v>10282</v>
      </c>
    </row>
    <row r="58" spans="1:8" ht="11.25" customHeight="1" outlineLevel="2" x14ac:dyDescent="0.2">
      <c r="A58" s="42"/>
      <c r="B58" s="46" t="s">
        <v>14</v>
      </c>
      <c r="C58" s="47">
        <v>1082695.93</v>
      </c>
      <c r="D58" s="51">
        <v>963</v>
      </c>
      <c r="E58" s="47">
        <v>-943553.41</v>
      </c>
      <c r="F58" s="48">
        <v>-833</v>
      </c>
      <c r="G58" s="47">
        <v>139142.51999999999</v>
      </c>
      <c r="H58" s="48">
        <v>130</v>
      </c>
    </row>
    <row r="59" spans="1:8" ht="11.25" customHeight="1" outlineLevel="2" x14ac:dyDescent="0.2">
      <c r="A59" s="42"/>
      <c r="B59" s="46" t="s">
        <v>15</v>
      </c>
      <c r="C59" s="47">
        <v>1082695.93</v>
      </c>
      <c r="D59" s="51">
        <v>963</v>
      </c>
      <c r="E59" s="47">
        <v>-1013105.38</v>
      </c>
      <c r="F59" s="48">
        <v>-904</v>
      </c>
      <c r="G59" s="47">
        <v>69590.55</v>
      </c>
      <c r="H59" s="48">
        <v>59</v>
      </c>
    </row>
    <row r="60" spans="1:8" ht="11.25" customHeight="1" outlineLevel="2" x14ac:dyDescent="0.2">
      <c r="A60" s="42"/>
      <c r="B60" s="46" t="s">
        <v>16</v>
      </c>
      <c r="C60" s="47">
        <v>1082695.93</v>
      </c>
      <c r="D60" s="51">
        <v>963</v>
      </c>
      <c r="E60" s="47">
        <v>-138642.29</v>
      </c>
      <c r="F60" s="48">
        <v>-15</v>
      </c>
      <c r="G60" s="47">
        <v>944053.64</v>
      </c>
      <c r="H60" s="48">
        <v>948</v>
      </c>
    </row>
    <row r="61" spans="1:8" ht="11.25" customHeight="1" outlineLevel="2" x14ac:dyDescent="0.2">
      <c r="A61" s="42"/>
      <c r="B61" s="46" t="s">
        <v>3</v>
      </c>
      <c r="C61" s="47">
        <v>1082695.93</v>
      </c>
      <c r="D61" s="51">
        <v>963</v>
      </c>
      <c r="E61" s="47">
        <v>-16491.22</v>
      </c>
      <c r="F61" s="48">
        <v>0</v>
      </c>
      <c r="G61" s="47">
        <v>1066204.71</v>
      </c>
      <c r="H61" s="48">
        <v>963</v>
      </c>
    </row>
    <row r="62" spans="1:8" ht="11.25" customHeight="1" outlineLevel="2" x14ac:dyDescent="0.2">
      <c r="A62" s="42"/>
      <c r="B62" s="46" t="s">
        <v>4</v>
      </c>
      <c r="C62" s="47">
        <v>1082695.93</v>
      </c>
      <c r="D62" s="51">
        <v>963</v>
      </c>
      <c r="E62" s="47">
        <v>-57581.49</v>
      </c>
      <c r="F62" s="48">
        <v>-43</v>
      </c>
      <c r="G62" s="47">
        <v>1025114.44</v>
      </c>
      <c r="H62" s="48">
        <v>920</v>
      </c>
    </row>
    <row r="63" spans="1:8" ht="11.25" customHeight="1" outlineLevel="2" x14ac:dyDescent="0.2">
      <c r="A63" s="42"/>
      <c r="B63" s="46" t="s">
        <v>5</v>
      </c>
      <c r="C63" s="47">
        <v>1082695.93</v>
      </c>
      <c r="D63" s="51">
        <v>963</v>
      </c>
      <c r="E63" s="47">
        <v>0</v>
      </c>
      <c r="F63" s="48">
        <v>0</v>
      </c>
      <c r="G63" s="47">
        <v>1082695.93</v>
      </c>
      <c r="H63" s="48">
        <v>963</v>
      </c>
    </row>
    <row r="64" spans="1:8" ht="11.25" customHeight="1" outlineLevel="2" x14ac:dyDescent="0.2">
      <c r="A64" s="42"/>
      <c r="B64" s="46" t="s">
        <v>6</v>
      </c>
      <c r="C64" s="47">
        <v>1082695.93</v>
      </c>
      <c r="D64" s="51">
        <v>963</v>
      </c>
      <c r="E64" s="47">
        <v>0</v>
      </c>
      <c r="F64" s="48">
        <v>0</v>
      </c>
      <c r="G64" s="47">
        <v>1082695.93</v>
      </c>
      <c r="H64" s="48">
        <v>963</v>
      </c>
    </row>
    <row r="65" spans="1:8" ht="11.25" customHeight="1" outlineLevel="2" x14ac:dyDescent="0.2">
      <c r="A65" s="42"/>
      <c r="B65" s="46" t="s">
        <v>7</v>
      </c>
      <c r="C65" s="47">
        <v>1082695.93</v>
      </c>
      <c r="D65" s="51">
        <v>963</v>
      </c>
      <c r="E65" s="47">
        <v>0</v>
      </c>
      <c r="F65" s="48">
        <v>0</v>
      </c>
      <c r="G65" s="47">
        <v>1082695.93</v>
      </c>
      <c r="H65" s="48">
        <v>963</v>
      </c>
    </row>
    <row r="66" spans="1:8" ht="11.25" customHeight="1" outlineLevel="2" x14ac:dyDescent="0.2">
      <c r="A66" s="42"/>
      <c r="B66" s="46" t="s">
        <v>8</v>
      </c>
      <c r="C66" s="47">
        <v>1082695.93</v>
      </c>
      <c r="D66" s="51">
        <v>963</v>
      </c>
      <c r="E66" s="47">
        <v>-569211.87</v>
      </c>
      <c r="F66" s="48">
        <v>-198</v>
      </c>
      <c r="G66" s="47">
        <v>513484.06</v>
      </c>
      <c r="H66" s="48">
        <v>765</v>
      </c>
    </row>
    <row r="67" spans="1:8" ht="11.25" customHeight="1" outlineLevel="2" x14ac:dyDescent="0.2">
      <c r="A67" s="42"/>
      <c r="B67" s="46" t="s">
        <v>9</v>
      </c>
      <c r="C67" s="47">
        <v>1082695.93</v>
      </c>
      <c r="D67" s="51">
        <v>963</v>
      </c>
      <c r="E67" s="47">
        <v>376788.76</v>
      </c>
      <c r="F67" s="48">
        <v>716</v>
      </c>
      <c r="G67" s="47">
        <v>1459484.69</v>
      </c>
      <c r="H67" s="48">
        <v>1679</v>
      </c>
    </row>
    <row r="68" spans="1:8" ht="11.25" customHeight="1" outlineLevel="2" x14ac:dyDescent="0.2">
      <c r="A68" s="42"/>
      <c r="B68" s="46" t="s">
        <v>10</v>
      </c>
      <c r="C68" s="47">
        <v>1082695.93</v>
      </c>
      <c r="D68" s="51">
        <v>963</v>
      </c>
      <c r="E68" s="47">
        <v>0</v>
      </c>
      <c r="F68" s="48">
        <v>0</v>
      </c>
      <c r="G68" s="47">
        <v>1082695.93</v>
      </c>
      <c r="H68" s="48">
        <v>963</v>
      </c>
    </row>
    <row r="69" spans="1:8" ht="11.25" customHeight="1" outlineLevel="2" x14ac:dyDescent="0.2">
      <c r="A69" s="42"/>
      <c r="B69" s="46" t="s">
        <v>11</v>
      </c>
      <c r="C69" s="47">
        <v>1086068.77</v>
      </c>
      <c r="D69" s="51">
        <v>966</v>
      </c>
      <c r="E69" s="47">
        <v>0</v>
      </c>
      <c r="F69" s="48">
        <v>0</v>
      </c>
      <c r="G69" s="47">
        <v>1086068.77</v>
      </c>
      <c r="H69" s="48">
        <v>966</v>
      </c>
    </row>
    <row r="70" spans="1:8" x14ac:dyDescent="0.2">
      <c r="A70" s="37" t="s">
        <v>176</v>
      </c>
      <c r="B70" s="37" t="s">
        <v>177</v>
      </c>
      <c r="C70" s="38">
        <v>3424602</v>
      </c>
      <c r="D70" s="39">
        <v>3046</v>
      </c>
      <c r="E70" s="38">
        <v>-1857570.11</v>
      </c>
      <c r="F70" s="39">
        <v>-1435</v>
      </c>
      <c r="G70" s="40">
        <v>1567031.89</v>
      </c>
      <c r="H70" s="41">
        <v>1611</v>
      </c>
    </row>
    <row r="71" spans="1:8" ht="11.25" customHeight="1" outlineLevel="2" x14ac:dyDescent="0.2">
      <c r="A71" s="42"/>
      <c r="B71" s="46" t="s">
        <v>14</v>
      </c>
      <c r="C71" s="47">
        <v>285570.88</v>
      </c>
      <c r="D71" s="51">
        <v>254</v>
      </c>
      <c r="E71" s="47">
        <v>-179947.86</v>
      </c>
      <c r="F71" s="48">
        <v>-150</v>
      </c>
      <c r="G71" s="47">
        <v>105623.02</v>
      </c>
      <c r="H71" s="48">
        <v>104</v>
      </c>
    </row>
    <row r="72" spans="1:8" ht="11.25" customHeight="1" outlineLevel="2" x14ac:dyDescent="0.2">
      <c r="A72" s="42"/>
      <c r="B72" s="46" t="s">
        <v>15</v>
      </c>
      <c r="C72" s="47">
        <v>285570.88</v>
      </c>
      <c r="D72" s="51">
        <v>254</v>
      </c>
      <c r="E72" s="47">
        <v>-270254.83</v>
      </c>
      <c r="F72" s="48">
        <v>-219</v>
      </c>
      <c r="G72" s="47">
        <v>15316.05</v>
      </c>
      <c r="H72" s="48">
        <v>35</v>
      </c>
    </row>
    <row r="73" spans="1:8" ht="11.25" customHeight="1" outlineLevel="2" x14ac:dyDescent="0.2">
      <c r="A73" s="42"/>
      <c r="B73" s="46" t="s">
        <v>16</v>
      </c>
      <c r="C73" s="47">
        <v>285570.88</v>
      </c>
      <c r="D73" s="51">
        <v>254</v>
      </c>
      <c r="E73" s="47">
        <v>0</v>
      </c>
      <c r="F73" s="48">
        <v>0</v>
      </c>
      <c r="G73" s="47">
        <v>285570.88</v>
      </c>
      <c r="H73" s="48">
        <v>254</v>
      </c>
    </row>
    <row r="74" spans="1:8" ht="11.25" customHeight="1" outlineLevel="2" x14ac:dyDescent="0.2">
      <c r="A74" s="42"/>
      <c r="B74" s="46" t="s">
        <v>3</v>
      </c>
      <c r="C74" s="47">
        <v>285570.88</v>
      </c>
      <c r="D74" s="51">
        <v>254</v>
      </c>
      <c r="E74" s="47">
        <v>-112942.97</v>
      </c>
      <c r="F74" s="48">
        <v>-87</v>
      </c>
      <c r="G74" s="47">
        <v>172627.91</v>
      </c>
      <c r="H74" s="48">
        <v>167</v>
      </c>
    </row>
    <row r="75" spans="1:8" ht="11.25" customHeight="1" outlineLevel="2" x14ac:dyDescent="0.2">
      <c r="A75" s="42"/>
      <c r="B75" s="46" t="s">
        <v>4</v>
      </c>
      <c r="C75" s="47">
        <v>285570.88</v>
      </c>
      <c r="D75" s="51">
        <v>254</v>
      </c>
      <c r="E75" s="47">
        <v>-93832.99</v>
      </c>
      <c r="F75" s="48">
        <v>-66</v>
      </c>
      <c r="G75" s="47">
        <v>191737.89</v>
      </c>
      <c r="H75" s="48">
        <v>188</v>
      </c>
    </row>
    <row r="76" spans="1:8" ht="11.25" customHeight="1" outlineLevel="2" x14ac:dyDescent="0.2">
      <c r="A76" s="42"/>
      <c r="B76" s="46" t="s">
        <v>5</v>
      </c>
      <c r="C76" s="47">
        <v>285570.88</v>
      </c>
      <c r="D76" s="51">
        <v>254</v>
      </c>
      <c r="E76" s="47">
        <v>-131933.19</v>
      </c>
      <c r="F76" s="48">
        <v>-115</v>
      </c>
      <c r="G76" s="47">
        <v>153637.69</v>
      </c>
      <c r="H76" s="48">
        <v>139</v>
      </c>
    </row>
    <row r="77" spans="1:8" ht="11.25" customHeight="1" outlineLevel="2" x14ac:dyDescent="0.2">
      <c r="A77" s="42"/>
      <c r="B77" s="46" t="s">
        <v>6</v>
      </c>
      <c r="C77" s="47">
        <v>285570.88</v>
      </c>
      <c r="D77" s="51">
        <v>254</v>
      </c>
      <c r="E77" s="47">
        <v>-184082.55</v>
      </c>
      <c r="F77" s="48">
        <v>-140</v>
      </c>
      <c r="G77" s="47">
        <v>101488.33</v>
      </c>
      <c r="H77" s="48">
        <v>114</v>
      </c>
    </row>
    <row r="78" spans="1:8" ht="11.25" customHeight="1" outlineLevel="2" x14ac:dyDescent="0.2">
      <c r="A78" s="42"/>
      <c r="B78" s="46" t="s">
        <v>7</v>
      </c>
      <c r="C78" s="47">
        <v>285570.88</v>
      </c>
      <c r="D78" s="51">
        <v>254</v>
      </c>
      <c r="E78" s="47">
        <v>-215640.03</v>
      </c>
      <c r="F78" s="48">
        <v>-164</v>
      </c>
      <c r="G78" s="47">
        <v>69930.850000000006</v>
      </c>
      <c r="H78" s="48">
        <v>90</v>
      </c>
    </row>
    <row r="79" spans="1:8" ht="11.25" customHeight="1" outlineLevel="2" x14ac:dyDescent="0.2">
      <c r="A79" s="42"/>
      <c r="B79" s="46" t="s">
        <v>8</v>
      </c>
      <c r="C79" s="47">
        <v>285570.88</v>
      </c>
      <c r="D79" s="51">
        <v>254</v>
      </c>
      <c r="E79" s="47">
        <v>-206229.58</v>
      </c>
      <c r="F79" s="48">
        <v>-169</v>
      </c>
      <c r="G79" s="47">
        <v>79341.3</v>
      </c>
      <c r="H79" s="48">
        <v>85</v>
      </c>
    </row>
    <row r="80" spans="1:8" ht="11.25" customHeight="1" outlineLevel="2" x14ac:dyDescent="0.2">
      <c r="A80" s="42"/>
      <c r="B80" s="46" t="s">
        <v>9</v>
      </c>
      <c r="C80" s="47">
        <v>285570.88</v>
      </c>
      <c r="D80" s="51">
        <v>254</v>
      </c>
      <c r="E80" s="47">
        <v>-115930.59</v>
      </c>
      <c r="F80" s="48">
        <v>-53</v>
      </c>
      <c r="G80" s="47">
        <v>169640.29</v>
      </c>
      <c r="H80" s="48">
        <v>201</v>
      </c>
    </row>
    <row r="81" spans="1:8" ht="11.25" customHeight="1" outlineLevel="2" x14ac:dyDescent="0.2">
      <c r="A81" s="42"/>
      <c r="B81" s="46" t="s">
        <v>10</v>
      </c>
      <c r="C81" s="47">
        <v>285570.88</v>
      </c>
      <c r="D81" s="51">
        <v>254</v>
      </c>
      <c r="E81" s="47">
        <v>-173387.76</v>
      </c>
      <c r="F81" s="48">
        <v>-136</v>
      </c>
      <c r="G81" s="47">
        <v>112183.12</v>
      </c>
      <c r="H81" s="48">
        <v>118</v>
      </c>
    </row>
    <row r="82" spans="1:8" ht="11.25" customHeight="1" outlineLevel="2" x14ac:dyDescent="0.2">
      <c r="A82" s="42"/>
      <c r="B82" s="46" t="s">
        <v>11</v>
      </c>
      <c r="C82" s="47">
        <v>283322.32</v>
      </c>
      <c r="D82" s="51">
        <v>252</v>
      </c>
      <c r="E82" s="47">
        <v>-173387.76</v>
      </c>
      <c r="F82" s="48">
        <v>-136</v>
      </c>
      <c r="G82" s="47">
        <v>109934.56</v>
      </c>
      <c r="H82" s="48">
        <v>116</v>
      </c>
    </row>
    <row r="83" spans="1:8" x14ac:dyDescent="0.2">
      <c r="A83" s="37" t="s">
        <v>115</v>
      </c>
      <c r="B83" s="37" t="s">
        <v>116</v>
      </c>
      <c r="C83" s="38">
        <v>1205244</v>
      </c>
      <c r="D83" s="39">
        <v>1072</v>
      </c>
      <c r="E83" s="38">
        <v>-477901.35</v>
      </c>
      <c r="F83" s="39">
        <v>-179</v>
      </c>
      <c r="G83" s="40">
        <v>727342.65</v>
      </c>
      <c r="H83" s="41">
        <v>893</v>
      </c>
    </row>
    <row r="84" spans="1:8" ht="11.25" customHeight="1" outlineLevel="2" x14ac:dyDescent="0.2">
      <c r="A84" s="42"/>
      <c r="B84" s="46" t="s">
        <v>14</v>
      </c>
      <c r="C84" s="47">
        <v>100062.24</v>
      </c>
      <c r="D84" s="51">
        <v>89</v>
      </c>
      <c r="E84" s="47">
        <v>-43105.62</v>
      </c>
      <c r="F84" s="48">
        <v>-28</v>
      </c>
      <c r="G84" s="47">
        <v>56956.62</v>
      </c>
      <c r="H84" s="48">
        <v>61</v>
      </c>
    </row>
    <row r="85" spans="1:8" ht="11.25" customHeight="1" outlineLevel="2" x14ac:dyDescent="0.2">
      <c r="A85" s="42"/>
      <c r="B85" s="46" t="s">
        <v>15</v>
      </c>
      <c r="C85" s="47">
        <v>100062.24</v>
      </c>
      <c r="D85" s="51">
        <v>89</v>
      </c>
      <c r="E85" s="47">
        <v>-8946.51</v>
      </c>
      <c r="F85" s="48">
        <v>71</v>
      </c>
      <c r="G85" s="47">
        <v>91115.73</v>
      </c>
      <c r="H85" s="48">
        <v>160</v>
      </c>
    </row>
    <row r="86" spans="1:8" ht="11.25" customHeight="1" outlineLevel="2" x14ac:dyDescent="0.2">
      <c r="A86" s="42"/>
      <c r="B86" s="46" t="s">
        <v>16</v>
      </c>
      <c r="C86" s="47">
        <v>100062.24</v>
      </c>
      <c r="D86" s="51">
        <v>89</v>
      </c>
      <c r="E86" s="47">
        <v>1583.13</v>
      </c>
      <c r="F86" s="48">
        <v>9</v>
      </c>
      <c r="G86" s="47">
        <v>101645.37</v>
      </c>
      <c r="H86" s="48">
        <v>98</v>
      </c>
    </row>
    <row r="87" spans="1:8" ht="11.25" customHeight="1" outlineLevel="2" x14ac:dyDescent="0.2">
      <c r="A87" s="42"/>
      <c r="B87" s="46" t="s">
        <v>3</v>
      </c>
      <c r="C87" s="47">
        <v>100062.24</v>
      </c>
      <c r="D87" s="51">
        <v>89</v>
      </c>
      <c r="E87" s="47">
        <v>0</v>
      </c>
      <c r="F87" s="48">
        <v>0</v>
      </c>
      <c r="G87" s="47">
        <v>100062.24</v>
      </c>
      <c r="H87" s="48">
        <v>89</v>
      </c>
    </row>
    <row r="88" spans="1:8" ht="11.25" customHeight="1" outlineLevel="2" x14ac:dyDescent="0.2">
      <c r="A88" s="42"/>
      <c r="B88" s="46" t="s">
        <v>4</v>
      </c>
      <c r="C88" s="47">
        <v>100062.24</v>
      </c>
      <c r="D88" s="51">
        <v>89</v>
      </c>
      <c r="E88" s="47">
        <v>-45573.13</v>
      </c>
      <c r="F88" s="48">
        <v>-33</v>
      </c>
      <c r="G88" s="47">
        <v>54489.11</v>
      </c>
      <c r="H88" s="48">
        <v>56</v>
      </c>
    </row>
    <row r="89" spans="1:8" ht="11.25" customHeight="1" outlineLevel="2" x14ac:dyDescent="0.2">
      <c r="A89" s="42"/>
      <c r="B89" s="46" t="s">
        <v>5</v>
      </c>
      <c r="C89" s="47">
        <v>100062.24</v>
      </c>
      <c r="D89" s="51">
        <v>89</v>
      </c>
      <c r="E89" s="47">
        <v>-46065.08</v>
      </c>
      <c r="F89" s="48">
        <v>-33</v>
      </c>
      <c r="G89" s="47">
        <v>53997.16</v>
      </c>
      <c r="H89" s="48">
        <v>56</v>
      </c>
    </row>
    <row r="90" spans="1:8" ht="11.25" customHeight="1" outlineLevel="2" x14ac:dyDescent="0.2">
      <c r="A90" s="42"/>
      <c r="B90" s="46" t="s">
        <v>6</v>
      </c>
      <c r="C90" s="47">
        <v>100062.24</v>
      </c>
      <c r="D90" s="51">
        <v>89</v>
      </c>
      <c r="E90" s="47">
        <v>-57146.28</v>
      </c>
      <c r="F90" s="48">
        <v>-46</v>
      </c>
      <c r="G90" s="47">
        <v>42915.96</v>
      </c>
      <c r="H90" s="48">
        <v>43</v>
      </c>
    </row>
    <row r="91" spans="1:8" ht="11.25" customHeight="1" outlineLevel="2" x14ac:dyDescent="0.2">
      <c r="A91" s="42"/>
      <c r="B91" s="46" t="s">
        <v>7</v>
      </c>
      <c r="C91" s="47">
        <v>100062.24</v>
      </c>
      <c r="D91" s="51">
        <v>89</v>
      </c>
      <c r="E91" s="47">
        <v>-65113.84</v>
      </c>
      <c r="F91" s="48">
        <v>-48</v>
      </c>
      <c r="G91" s="47">
        <v>34948.400000000001</v>
      </c>
      <c r="H91" s="48">
        <v>41</v>
      </c>
    </row>
    <row r="92" spans="1:8" ht="11.25" customHeight="1" outlineLevel="2" x14ac:dyDescent="0.2">
      <c r="A92" s="42"/>
      <c r="B92" s="46" t="s">
        <v>8</v>
      </c>
      <c r="C92" s="47">
        <v>100062.24</v>
      </c>
      <c r="D92" s="51">
        <v>89</v>
      </c>
      <c r="E92" s="47">
        <v>-90685.84</v>
      </c>
      <c r="F92" s="48">
        <v>-70</v>
      </c>
      <c r="G92" s="47">
        <v>9376.4</v>
      </c>
      <c r="H92" s="48">
        <v>19</v>
      </c>
    </row>
    <row r="93" spans="1:8" ht="11.25" customHeight="1" outlineLevel="2" x14ac:dyDescent="0.2">
      <c r="A93" s="42"/>
      <c r="B93" s="46" t="s">
        <v>9</v>
      </c>
      <c r="C93" s="47">
        <v>100062.24</v>
      </c>
      <c r="D93" s="51">
        <v>89</v>
      </c>
      <c r="E93" s="47">
        <v>-40949.4</v>
      </c>
      <c r="F93" s="48">
        <v>29</v>
      </c>
      <c r="G93" s="47">
        <v>59112.84</v>
      </c>
      <c r="H93" s="48">
        <v>118</v>
      </c>
    </row>
    <row r="94" spans="1:8" ht="11.25" customHeight="1" outlineLevel="2" x14ac:dyDescent="0.2">
      <c r="A94" s="42"/>
      <c r="B94" s="46" t="s">
        <v>10</v>
      </c>
      <c r="C94" s="47">
        <v>100062.24</v>
      </c>
      <c r="D94" s="51">
        <v>89</v>
      </c>
      <c r="E94" s="47">
        <v>-40949.4</v>
      </c>
      <c r="F94" s="48">
        <v>-16</v>
      </c>
      <c r="G94" s="47">
        <v>59112.84</v>
      </c>
      <c r="H94" s="48">
        <v>73</v>
      </c>
    </row>
    <row r="95" spans="1:8" ht="11.25" customHeight="1" outlineLevel="2" x14ac:dyDescent="0.2">
      <c r="A95" s="42"/>
      <c r="B95" s="46" t="s">
        <v>11</v>
      </c>
      <c r="C95" s="47">
        <v>104559.36</v>
      </c>
      <c r="D95" s="51">
        <v>93</v>
      </c>
      <c r="E95" s="47">
        <v>-40949.379999999997</v>
      </c>
      <c r="F95" s="48">
        <v>-14</v>
      </c>
      <c r="G95" s="47">
        <v>63609.98</v>
      </c>
      <c r="H95" s="48">
        <v>79</v>
      </c>
    </row>
    <row r="96" spans="1:8" x14ac:dyDescent="0.2">
      <c r="A96" s="37" t="s">
        <v>79</v>
      </c>
      <c r="B96" s="37" t="s">
        <v>80</v>
      </c>
      <c r="C96" s="38">
        <v>5817101</v>
      </c>
      <c r="D96" s="39">
        <v>5174</v>
      </c>
      <c r="E96" s="38">
        <v>-2276290.7200000002</v>
      </c>
      <c r="F96" s="39">
        <v>-2615</v>
      </c>
      <c r="G96" s="40">
        <v>3540810.28</v>
      </c>
      <c r="H96" s="41">
        <v>2559</v>
      </c>
    </row>
    <row r="97" spans="1:8" ht="11.25" customHeight="1" outlineLevel="2" x14ac:dyDescent="0.2">
      <c r="A97" s="42"/>
      <c r="B97" s="46" t="s">
        <v>14</v>
      </c>
      <c r="C97" s="47">
        <v>484571.03</v>
      </c>
      <c r="D97" s="51">
        <v>431</v>
      </c>
      <c r="E97" s="47">
        <v>-238935.08</v>
      </c>
      <c r="F97" s="48">
        <v>-226</v>
      </c>
      <c r="G97" s="47">
        <v>245635.95</v>
      </c>
      <c r="H97" s="48">
        <v>205</v>
      </c>
    </row>
    <row r="98" spans="1:8" ht="11.25" customHeight="1" outlineLevel="2" x14ac:dyDescent="0.2">
      <c r="A98" s="42"/>
      <c r="B98" s="46" t="s">
        <v>15</v>
      </c>
      <c r="C98" s="47">
        <v>484571.03</v>
      </c>
      <c r="D98" s="51">
        <v>431</v>
      </c>
      <c r="E98" s="47">
        <v>-327575.59000000003</v>
      </c>
      <c r="F98" s="48">
        <v>-318</v>
      </c>
      <c r="G98" s="47">
        <v>156995.44</v>
      </c>
      <c r="H98" s="48">
        <v>113</v>
      </c>
    </row>
    <row r="99" spans="1:8" ht="11.25" customHeight="1" outlineLevel="2" x14ac:dyDescent="0.2">
      <c r="A99" s="42"/>
      <c r="B99" s="46" t="s">
        <v>16</v>
      </c>
      <c r="C99" s="47">
        <v>484571.03</v>
      </c>
      <c r="D99" s="51">
        <v>431</v>
      </c>
      <c r="E99" s="47">
        <v>-175984.41</v>
      </c>
      <c r="F99" s="48">
        <v>-176</v>
      </c>
      <c r="G99" s="47">
        <v>308586.62</v>
      </c>
      <c r="H99" s="48">
        <v>255</v>
      </c>
    </row>
    <row r="100" spans="1:8" ht="11.25" customHeight="1" outlineLevel="2" x14ac:dyDescent="0.2">
      <c r="A100" s="42"/>
      <c r="B100" s="46" t="s">
        <v>3</v>
      </c>
      <c r="C100" s="47">
        <v>484571.03</v>
      </c>
      <c r="D100" s="51">
        <v>431</v>
      </c>
      <c r="E100" s="47">
        <v>-74796.63</v>
      </c>
      <c r="F100" s="48">
        <v>-68</v>
      </c>
      <c r="G100" s="47">
        <v>409774.4</v>
      </c>
      <c r="H100" s="48">
        <v>363</v>
      </c>
    </row>
    <row r="101" spans="1:8" ht="11.25" customHeight="1" outlineLevel="2" x14ac:dyDescent="0.2">
      <c r="A101" s="42"/>
      <c r="B101" s="46" t="s">
        <v>4</v>
      </c>
      <c r="C101" s="47">
        <v>484571.03</v>
      </c>
      <c r="D101" s="51">
        <v>431</v>
      </c>
      <c r="E101" s="47">
        <v>-150767.54</v>
      </c>
      <c r="F101" s="48">
        <v>-159</v>
      </c>
      <c r="G101" s="47">
        <v>333803.49</v>
      </c>
      <c r="H101" s="48">
        <v>272</v>
      </c>
    </row>
    <row r="102" spans="1:8" ht="11.25" customHeight="1" outlineLevel="2" x14ac:dyDescent="0.2">
      <c r="A102" s="42"/>
      <c r="B102" s="46" t="s">
        <v>5</v>
      </c>
      <c r="C102" s="47">
        <v>484571.03</v>
      </c>
      <c r="D102" s="51">
        <v>431</v>
      </c>
      <c r="E102" s="47">
        <v>-99360.69</v>
      </c>
      <c r="F102" s="48">
        <v>-156</v>
      </c>
      <c r="G102" s="47">
        <v>385210.34</v>
      </c>
      <c r="H102" s="48">
        <v>275</v>
      </c>
    </row>
    <row r="103" spans="1:8" ht="11.25" customHeight="1" outlineLevel="2" x14ac:dyDescent="0.2">
      <c r="A103" s="42"/>
      <c r="B103" s="46" t="s">
        <v>6</v>
      </c>
      <c r="C103" s="47">
        <v>484571.03</v>
      </c>
      <c r="D103" s="51">
        <v>431</v>
      </c>
      <c r="E103" s="47">
        <v>-245143.65</v>
      </c>
      <c r="F103" s="48">
        <v>-261</v>
      </c>
      <c r="G103" s="47">
        <v>239427.38</v>
      </c>
      <c r="H103" s="48">
        <v>170</v>
      </c>
    </row>
    <row r="104" spans="1:8" ht="11.25" customHeight="1" outlineLevel="2" x14ac:dyDescent="0.2">
      <c r="A104" s="42"/>
      <c r="B104" s="46" t="s">
        <v>7</v>
      </c>
      <c r="C104" s="47">
        <v>484571.03</v>
      </c>
      <c r="D104" s="51">
        <v>431</v>
      </c>
      <c r="E104" s="47">
        <v>-162416.18</v>
      </c>
      <c r="F104" s="48">
        <v>-165</v>
      </c>
      <c r="G104" s="47">
        <v>322154.84999999998</v>
      </c>
      <c r="H104" s="48">
        <v>266</v>
      </c>
    </row>
    <row r="105" spans="1:8" ht="11.25" customHeight="1" outlineLevel="2" x14ac:dyDescent="0.2">
      <c r="A105" s="42"/>
      <c r="B105" s="46" t="s">
        <v>8</v>
      </c>
      <c r="C105" s="47">
        <v>484571.03</v>
      </c>
      <c r="D105" s="51">
        <v>431</v>
      </c>
      <c r="E105" s="47">
        <v>-230551.79</v>
      </c>
      <c r="F105" s="48">
        <v>-213</v>
      </c>
      <c r="G105" s="47">
        <v>254019.24</v>
      </c>
      <c r="H105" s="48">
        <v>218</v>
      </c>
    </row>
    <row r="106" spans="1:8" ht="11.25" customHeight="1" outlineLevel="2" x14ac:dyDescent="0.2">
      <c r="A106" s="42"/>
      <c r="B106" s="46" t="s">
        <v>9</v>
      </c>
      <c r="C106" s="47">
        <v>484571.03</v>
      </c>
      <c r="D106" s="51">
        <v>431</v>
      </c>
      <c r="E106" s="47">
        <v>-190253.04</v>
      </c>
      <c r="F106" s="48">
        <v>-292</v>
      </c>
      <c r="G106" s="47">
        <v>294317.99</v>
      </c>
      <c r="H106" s="48">
        <v>139</v>
      </c>
    </row>
    <row r="107" spans="1:8" ht="11.25" customHeight="1" outlineLevel="2" x14ac:dyDescent="0.2">
      <c r="A107" s="42"/>
      <c r="B107" s="46" t="s">
        <v>10</v>
      </c>
      <c r="C107" s="47">
        <v>484571.03</v>
      </c>
      <c r="D107" s="51">
        <v>431</v>
      </c>
      <c r="E107" s="47">
        <v>-190253.04</v>
      </c>
      <c r="F107" s="48">
        <v>-292</v>
      </c>
      <c r="G107" s="47">
        <v>294317.99</v>
      </c>
      <c r="H107" s="48">
        <v>139</v>
      </c>
    </row>
    <row r="108" spans="1:8" ht="11.25" customHeight="1" outlineLevel="2" x14ac:dyDescent="0.2">
      <c r="A108" s="42"/>
      <c r="B108" s="46" t="s">
        <v>11</v>
      </c>
      <c r="C108" s="47">
        <v>486819.67</v>
      </c>
      <c r="D108" s="51">
        <v>433</v>
      </c>
      <c r="E108" s="47">
        <v>-190253.08</v>
      </c>
      <c r="F108" s="48">
        <v>-289</v>
      </c>
      <c r="G108" s="47">
        <v>296566.59000000003</v>
      </c>
      <c r="H108" s="48">
        <v>144</v>
      </c>
    </row>
    <row r="109" spans="1:8" ht="21" x14ac:dyDescent="0.2">
      <c r="A109" s="37" t="s">
        <v>17</v>
      </c>
      <c r="B109" s="37" t="s">
        <v>18</v>
      </c>
      <c r="C109" s="38">
        <v>1227730</v>
      </c>
      <c r="D109" s="39">
        <v>1092</v>
      </c>
      <c r="E109" s="38">
        <v>-199017.48</v>
      </c>
      <c r="F109" s="39">
        <v>-4</v>
      </c>
      <c r="G109" s="40">
        <v>1028712.52</v>
      </c>
      <c r="H109" s="40">
        <v>1088</v>
      </c>
    </row>
    <row r="110" spans="1:8" ht="11.25" customHeight="1" outlineLevel="2" x14ac:dyDescent="0.2">
      <c r="A110" s="42"/>
      <c r="B110" s="46" t="s">
        <v>14</v>
      </c>
      <c r="C110" s="47">
        <v>102310.83</v>
      </c>
      <c r="D110" s="51">
        <v>91</v>
      </c>
      <c r="E110" s="47">
        <v>-75422.77</v>
      </c>
      <c r="F110" s="48">
        <v>-63</v>
      </c>
      <c r="G110" s="47">
        <v>26888.06</v>
      </c>
      <c r="H110" s="48">
        <v>28</v>
      </c>
    </row>
    <row r="111" spans="1:8" ht="11.25" customHeight="1" outlineLevel="2" x14ac:dyDescent="0.2">
      <c r="A111" s="42"/>
      <c r="B111" s="46" t="s">
        <v>15</v>
      </c>
      <c r="C111" s="47">
        <v>102310.83</v>
      </c>
      <c r="D111" s="51">
        <v>91</v>
      </c>
      <c r="E111" s="47">
        <v>-1143.1199999999999</v>
      </c>
      <c r="F111" s="48">
        <v>117</v>
      </c>
      <c r="G111" s="47">
        <v>101167.71</v>
      </c>
      <c r="H111" s="48">
        <v>208</v>
      </c>
    </row>
    <row r="112" spans="1:8" ht="11.25" customHeight="1" outlineLevel="2" x14ac:dyDescent="0.2">
      <c r="A112" s="42"/>
      <c r="B112" s="46" t="s">
        <v>16</v>
      </c>
      <c r="C112" s="47">
        <v>102310.83</v>
      </c>
      <c r="D112" s="51">
        <v>91</v>
      </c>
      <c r="E112" s="47">
        <v>0</v>
      </c>
      <c r="F112" s="48">
        <v>-27</v>
      </c>
      <c r="G112" s="47">
        <v>102310.83</v>
      </c>
      <c r="H112" s="48">
        <v>64</v>
      </c>
    </row>
    <row r="113" spans="1:8" ht="11.25" customHeight="1" outlineLevel="2" x14ac:dyDescent="0.2">
      <c r="A113" s="42"/>
      <c r="B113" s="46" t="s">
        <v>3</v>
      </c>
      <c r="C113" s="47">
        <v>102310.83</v>
      </c>
      <c r="D113" s="51">
        <v>91</v>
      </c>
      <c r="E113" s="47">
        <v>0</v>
      </c>
      <c r="F113" s="48">
        <v>0</v>
      </c>
      <c r="G113" s="47">
        <v>102310.83</v>
      </c>
      <c r="H113" s="48">
        <v>91</v>
      </c>
    </row>
    <row r="114" spans="1:8" ht="11.25" customHeight="1" outlineLevel="2" x14ac:dyDescent="0.2">
      <c r="A114" s="42"/>
      <c r="B114" s="46" t="s">
        <v>4</v>
      </c>
      <c r="C114" s="47">
        <v>102310.83</v>
      </c>
      <c r="D114" s="51">
        <v>91</v>
      </c>
      <c r="E114" s="47">
        <v>0</v>
      </c>
      <c r="F114" s="47">
        <v>0</v>
      </c>
      <c r="G114" s="47">
        <v>102310.83</v>
      </c>
      <c r="H114" s="48">
        <v>91</v>
      </c>
    </row>
    <row r="115" spans="1:8" ht="11.25" customHeight="1" outlineLevel="2" x14ac:dyDescent="0.2">
      <c r="A115" s="42"/>
      <c r="B115" s="46" t="s">
        <v>5</v>
      </c>
      <c r="C115" s="47">
        <v>102310.83</v>
      </c>
      <c r="D115" s="51">
        <v>91</v>
      </c>
      <c r="E115" s="47">
        <v>0</v>
      </c>
      <c r="F115" s="48">
        <v>0</v>
      </c>
      <c r="G115" s="47">
        <v>102310.83</v>
      </c>
      <c r="H115" s="48">
        <v>91</v>
      </c>
    </row>
    <row r="116" spans="1:8" ht="11.25" customHeight="1" outlineLevel="2" x14ac:dyDescent="0.2">
      <c r="A116" s="42"/>
      <c r="B116" s="46" t="s">
        <v>6</v>
      </c>
      <c r="C116" s="47">
        <v>102310.83</v>
      </c>
      <c r="D116" s="51">
        <v>91</v>
      </c>
      <c r="E116" s="47">
        <v>0</v>
      </c>
      <c r="F116" s="48">
        <v>0</v>
      </c>
      <c r="G116" s="47">
        <v>102310.83</v>
      </c>
      <c r="H116" s="48">
        <v>91</v>
      </c>
    </row>
    <row r="117" spans="1:8" ht="11.25" customHeight="1" outlineLevel="2" x14ac:dyDescent="0.2">
      <c r="A117" s="42"/>
      <c r="B117" s="46" t="s">
        <v>7</v>
      </c>
      <c r="C117" s="47">
        <v>102310.83</v>
      </c>
      <c r="D117" s="51">
        <v>91</v>
      </c>
      <c r="E117" s="47">
        <v>0</v>
      </c>
      <c r="F117" s="48">
        <v>0</v>
      </c>
      <c r="G117" s="47">
        <v>102310.83</v>
      </c>
      <c r="H117" s="48">
        <v>91</v>
      </c>
    </row>
    <row r="118" spans="1:8" ht="11.25" customHeight="1" outlineLevel="2" x14ac:dyDescent="0.2">
      <c r="A118" s="42"/>
      <c r="B118" s="46" t="s">
        <v>8</v>
      </c>
      <c r="C118" s="47">
        <v>102310.83</v>
      </c>
      <c r="D118" s="51">
        <v>91</v>
      </c>
      <c r="E118" s="47">
        <v>-72697.19</v>
      </c>
      <c r="F118" s="48">
        <v>-63</v>
      </c>
      <c r="G118" s="47">
        <v>29613.64</v>
      </c>
      <c r="H118" s="48">
        <v>28</v>
      </c>
    </row>
    <row r="119" spans="1:8" ht="11.25" customHeight="1" outlineLevel="2" x14ac:dyDescent="0.2">
      <c r="A119" s="42"/>
      <c r="B119" s="46" t="s">
        <v>9</v>
      </c>
      <c r="C119" s="47">
        <v>102310.83</v>
      </c>
      <c r="D119" s="51">
        <v>91</v>
      </c>
      <c r="E119" s="47">
        <v>8757.33</v>
      </c>
      <c r="F119" s="48">
        <v>40</v>
      </c>
      <c r="G119" s="47">
        <v>111068.16</v>
      </c>
      <c r="H119" s="48">
        <v>131</v>
      </c>
    </row>
    <row r="120" spans="1:8" ht="11.25" customHeight="1" outlineLevel="2" x14ac:dyDescent="0.2">
      <c r="A120" s="42"/>
      <c r="B120" s="46" t="s">
        <v>10</v>
      </c>
      <c r="C120" s="47">
        <v>102310.83</v>
      </c>
      <c r="D120" s="51">
        <v>91</v>
      </c>
      <c r="E120" s="47">
        <v>-29255.88</v>
      </c>
      <c r="F120" s="48">
        <v>-4</v>
      </c>
      <c r="G120" s="47">
        <v>73054.95</v>
      </c>
      <c r="H120" s="48">
        <v>87</v>
      </c>
    </row>
    <row r="121" spans="1:8" ht="11.25" customHeight="1" outlineLevel="2" x14ac:dyDescent="0.2">
      <c r="A121" s="42"/>
      <c r="B121" s="46" t="s">
        <v>11</v>
      </c>
      <c r="C121" s="47">
        <v>102310.87</v>
      </c>
      <c r="D121" s="51">
        <v>91</v>
      </c>
      <c r="E121" s="47">
        <v>-29255.85</v>
      </c>
      <c r="F121" s="48">
        <v>-4</v>
      </c>
      <c r="G121" s="47">
        <v>73055.02</v>
      </c>
      <c r="H121" s="48">
        <v>87</v>
      </c>
    </row>
    <row r="122" spans="1:8" ht="21" x14ac:dyDescent="0.2">
      <c r="A122" s="37" t="s">
        <v>21</v>
      </c>
      <c r="B122" s="37" t="s">
        <v>22</v>
      </c>
      <c r="C122" s="38">
        <v>3737156</v>
      </c>
      <c r="D122" s="39">
        <v>3324</v>
      </c>
      <c r="E122" s="38">
        <v>-2193783.23</v>
      </c>
      <c r="F122" s="39">
        <v>-2055</v>
      </c>
      <c r="G122" s="40">
        <v>1543372.77</v>
      </c>
      <c r="H122" s="41">
        <v>1269</v>
      </c>
    </row>
    <row r="123" spans="1:8" ht="11.25" customHeight="1" outlineLevel="2" x14ac:dyDescent="0.2">
      <c r="A123" s="42"/>
      <c r="B123" s="46" t="s">
        <v>14</v>
      </c>
      <c r="C123" s="47">
        <v>311429.67</v>
      </c>
      <c r="D123" s="51">
        <v>277</v>
      </c>
      <c r="E123" s="47">
        <v>-257436.57</v>
      </c>
      <c r="F123" s="48">
        <v>-239</v>
      </c>
      <c r="G123" s="47">
        <v>53993.1</v>
      </c>
      <c r="H123" s="48">
        <v>38</v>
      </c>
    </row>
    <row r="124" spans="1:8" ht="11.25" customHeight="1" outlineLevel="2" x14ac:dyDescent="0.2">
      <c r="A124" s="42"/>
      <c r="B124" s="46" t="s">
        <v>15</v>
      </c>
      <c r="C124" s="47">
        <v>311429.67</v>
      </c>
      <c r="D124" s="51">
        <v>277</v>
      </c>
      <c r="E124" s="47">
        <v>-245169.46</v>
      </c>
      <c r="F124" s="48">
        <v>-252</v>
      </c>
      <c r="G124" s="47">
        <v>66260.210000000006</v>
      </c>
      <c r="H124" s="48">
        <v>25</v>
      </c>
    </row>
    <row r="125" spans="1:8" ht="11.25" customHeight="1" outlineLevel="2" x14ac:dyDescent="0.2">
      <c r="A125" s="42"/>
      <c r="B125" s="46" t="s">
        <v>16</v>
      </c>
      <c r="C125" s="47">
        <v>311429.67</v>
      </c>
      <c r="D125" s="51">
        <v>277</v>
      </c>
      <c r="E125" s="47">
        <v>-164394.51</v>
      </c>
      <c r="F125" s="48">
        <v>-152</v>
      </c>
      <c r="G125" s="47">
        <v>147035.16</v>
      </c>
      <c r="H125" s="48">
        <v>125</v>
      </c>
    </row>
    <row r="126" spans="1:8" ht="11.25" customHeight="1" outlineLevel="2" x14ac:dyDescent="0.2">
      <c r="A126" s="42"/>
      <c r="B126" s="46" t="s">
        <v>3</v>
      </c>
      <c r="C126" s="47">
        <v>311429.67</v>
      </c>
      <c r="D126" s="51">
        <v>277</v>
      </c>
      <c r="E126" s="47">
        <v>-182314.68</v>
      </c>
      <c r="F126" s="48">
        <v>-160</v>
      </c>
      <c r="G126" s="47">
        <v>129114.99</v>
      </c>
      <c r="H126" s="48">
        <v>117</v>
      </c>
    </row>
    <row r="127" spans="1:8" ht="11.25" customHeight="1" outlineLevel="2" x14ac:dyDescent="0.2">
      <c r="A127" s="42"/>
      <c r="B127" s="46" t="s">
        <v>4</v>
      </c>
      <c r="C127" s="47">
        <v>311429.67</v>
      </c>
      <c r="D127" s="51">
        <v>277</v>
      </c>
      <c r="E127" s="47">
        <v>-122395.01</v>
      </c>
      <c r="F127" s="48">
        <v>-111</v>
      </c>
      <c r="G127" s="47">
        <v>189034.66</v>
      </c>
      <c r="H127" s="48">
        <v>166</v>
      </c>
    </row>
    <row r="128" spans="1:8" ht="11.25" customHeight="1" outlineLevel="2" x14ac:dyDescent="0.2">
      <c r="A128" s="42"/>
      <c r="B128" s="46" t="s">
        <v>5</v>
      </c>
      <c r="C128" s="47">
        <v>311429.67</v>
      </c>
      <c r="D128" s="51">
        <v>277</v>
      </c>
      <c r="E128" s="47">
        <v>-148683.31</v>
      </c>
      <c r="F128" s="48">
        <v>-138</v>
      </c>
      <c r="G128" s="47">
        <v>162746.35999999999</v>
      </c>
      <c r="H128" s="48">
        <v>139</v>
      </c>
    </row>
    <row r="129" spans="1:8" ht="11.25" customHeight="1" outlineLevel="2" x14ac:dyDescent="0.2">
      <c r="A129" s="42"/>
      <c r="B129" s="46" t="s">
        <v>6</v>
      </c>
      <c r="C129" s="47">
        <v>311429.67</v>
      </c>
      <c r="D129" s="51">
        <v>277</v>
      </c>
      <c r="E129" s="47">
        <v>-160750.42000000001</v>
      </c>
      <c r="F129" s="48">
        <v>-149</v>
      </c>
      <c r="G129" s="47">
        <v>150679.25</v>
      </c>
      <c r="H129" s="48">
        <v>128</v>
      </c>
    </row>
    <row r="130" spans="1:8" ht="11.25" customHeight="1" outlineLevel="2" x14ac:dyDescent="0.2">
      <c r="A130" s="42"/>
      <c r="B130" s="46" t="s">
        <v>7</v>
      </c>
      <c r="C130" s="47">
        <v>311429.67</v>
      </c>
      <c r="D130" s="51">
        <v>277</v>
      </c>
      <c r="E130" s="47">
        <v>-182474.22</v>
      </c>
      <c r="F130" s="48">
        <v>-169</v>
      </c>
      <c r="G130" s="47">
        <v>128955.45</v>
      </c>
      <c r="H130" s="48">
        <v>108</v>
      </c>
    </row>
    <row r="131" spans="1:8" ht="11.25" customHeight="1" outlineLevel="2" x14ac:dyDescent="0.2">
      <c r="A131" s="42"/>
      <c r="B131" s="46" t="s">
        <v>8</v>
      </c>
      <c r="C131" s="47">
        <v>311429.67</v>
      </c>
      <c r="D131" s="51">
        <v>277</v>
      </c>
      <c r="E131" s="47">
        <v>-181719.27</v>
      </c>
      <c r="F131" s="48">
        <v>-171</v>
      </c>
      <c r="G131" s="47">
        <v>129710.39999999999</v>
      </c>
      <c r="H131" s="48">
        <v>106</v>
      </c>
    </row>
    <row r="132" spans="1:8" ht="11.25" customHeight="1" outlineLevel="2" x14ac:dyDescent="0.2">
      <c r="A132" s="42"/>
      <c r="B132" s="46" t="s">
        <v>9</v>
      </c>
      <c r="C132" s="47">
        <v>311429.67</v>
      </c>
      <c r="D132" s="51">
        <v>277</v>
      </c>
      <c r="E132" s="47">
        <v>-182815.28</v>
      </c>
      <c r="F132" s="48">
        <v>-172</v>
      </c>
      <c r="G132" s="47">
        <v>128614.39</v>
      </c>
      <c r="H132" s="48">
        <v>105</v>
      </c>
    </row>
    <row r="133" spans="1:8" ht="11.25" customHeight="1" outlineLevel="2" x14ac:dyDescent="0.2">
      <c r="A133" s="42"/>
      <c r="B133" s="46" t="s">
        <v>10</v>
      </c>
      <c r="C133" s="47">
        <v>311429.67</v>
      </c>
      <c r="D133" s="51">
        <v>277</v>
      </c>
      <c r="E133" s="47">
        <v>-182815.28</v>
      </c>
      <c r="F133" s="48">
        <v>-172</v>
      </c>
      <c r="G133" s="47">
        <v>128614.39</v>
      </c>
      <c r="H133" s="48">
        <v>105</v>
      </c>
    </row>
    <row r="134" spans="1:8" ht="11.25" customHeight="1" outlineLevel="2" x14ac:dyDescent="0.2">
      <c r="A134" s="42"/>
      <c r="B134" s="46" t="s">
        <v>11</v>
      </c>
      <c r="C134" s="47">
        <v>311429.63</v>
      </c>
      <c r="D134" s="51">
        <v>277</v>
      </c>
      <c r="E134" s="47">
        <v>-182815.22</v>
      </c>
      <c r="F134" s="48">
        <v>-170</v>
      </c>
      <c r="G134" s="47">
        <v>128614.41</v>
      </c>
      <c r="H134" s="48">
        <v>107</v>
      </c>
    </row>
    <row r="135" spans="1:8" ht="21" x14ac:dyDescent="0.2">
      <c r="A135" s="37" t="s">
        <v>131</v>
      </c>
      <c r="B135" s="37" t="s">
        <v>132</v>
      </c>
      <c r="C135" s="38">
        <v>2132787</v>
      </c>
      <c r="D135" s="39">
        <v>1897</v>
      </c>
      <c r="E135" s="38">
        <v>-481494.77</v>
      </c>
      <c r="F135" s="39">
        <v>-245</v>
      </c>
      <c r="G135" s="40">
        <v>1651292.23</v>
      </c>
      <c r="H135" s="41">
        <v>1652</v>
      </c>
    </row>
    <row r="136" spans="1:8" ht="11.25" customHeight="1" outlineLevel="2" x14ac:dyDescent="0.2">
      <c r="A136" s="42"/>
      <c r="B136" s="46" t="s">
        <v>14</v>
      </c>
      <c r="C136" s="47">
        <v>177638.56</v>
      </c>
      <c r="D136" s="51">
        <v>158</v>
      </c>
      <c r="E136" s="47">
        <v>-117211.51</v>
      </c>
      <c r="F136" s="48">
        <v>-103</v>
      </c>
      <c r="G136" s="47">
        <v>60427.05</v>
      </c>
      <c r="H136" s="48">
        <v>55</v>
      </c>
    </row>
    <row r="137" spans="1:8" ht="11.25" customHeight="1" outlineLevel="2" x14ac:dyDescent="0.2">
      <c r="A137" s="42"/>
      <c r="B137" s="46" t="s">
        <v>15</v>
      </c>
      <c r="C137" s="47">
        <v>177638.56</v>
      </c>
      <c r="D137" s="51">
        <v>158</v>
      </c>
      <c r="E137" s="47">
        <v>-113773.44</v>
      </c>
      <c r="F137" s="48">
        <v>-71</v>
      </c>
      <c r="G137" s="47">
        <v>63865.120000000003</v>
      </c>
      <c r="H137" s="48">
        <v>87</v>
      </c>
    </row>
    <row r="138" spans="1:8" ht="11.25" customHeight="1" outlineLevel="2" x14ac:dyDescent="0.2">
      <c r="A138" s="42"/>
      <c r="B138" s="46" t="s">
        <v>16</v>
      </c>
      <c r="C138" s="47">
        <v>177638.56</v>
      </c>
      <c r="D138" s="51">
        <v>158</v>
      </c>
      <c r="E138" s="47">
        <v>-6773.86</v>
      </c>
      <c r="F138" s="48">
        <v>-5</v>
      </c>
      <c r="G138" s="47">
        <v>170864.7</v>
      </c>
      <c r="H138" s="48">
        <v>153</v>
      </c>
    </row>
    <row r="139" spans="1:8" ht="11.25" customHeight="1" outlineLevel="2" x14ac:dyDescent="0.2">
      <c r="A139" s="42"/>
      <c r="B139" s="46" t="s">
        <v>3</v>
      </c>
      <c r="C139" s="47">
        <v>177638.56</v>
      </c>
      <c r="D139" s="51">
        <v>158</v>
      </c>
      <c r="E139" s="47">
        <v>0</v>
      </c>
      <c r="F139" s="48">
        <v>0</v>
      </c>
      <c r="G139" s="47">
        <v>177638.56</v>
      </c>
      <c r="H139" s="48">
        <v>158</v>
      </c>
    </row>
    <row r="140" spans="1:8" ht="11.25" customHeight="1" outlineLevel="2" x14ac:dyDescent="0.2">
      <c r="A140" s="42"/>
      <c r="B140" s="46" t="s">
        <v>4</v>
      </c>
      <c r="C140" s="47">
        <v>177638.56</v>
      </c>
      <c r="D140" s="51">
        <v>158</v>
      </c>
      <c r="E140" s="47">
        <v>0</v>
      </c>
      <c r="F140" s="48">
        <v>0</v>
      </c>
      <c r="G140" s="47">
        <v>177638.56</v>
      </c>
      <c r="H140" s="48">
        <v>158</v>
      </c>
    </row>
    <row r="141" spans="1:8" ht="11.25" customHeight="1" outlineLevel="2" x14ac:dyDescent="0.2">
      <c r="A141" s="42"/>
      <c r="B141" s="46" t="s">
        <v>5</v>
      </c>
      <c r="C141" s="47">
        <v>177638.56</v>
      </c>
      <c r="D141" s="51">
        <v>158</v>
      </c>
      <c r="E141" s="47">
        <v>-561.35</v>
      </c>
      <c r="F141" s="48">
        <v>9</v>
      </c>
      <c r="G141" s="47">
        <v>177077.21</v>
      </c>
      <c r="H141" s="48">
        <v>167</v>
      </c>
    </row>
    <row r="142" spans="1:8" ht="11.25" customHeight="1" outlineLevel="2" x14ac:dyDescent="0.2">
      <c r="A142" s="42"/>
      <c r="B142" s="46" t="s">
        <v>6</v>
      </c>
      <c r="C142" s="47">
        <v>177638.56</v>
      </c>
      <c r="D142" s="51">
        <v>158</v>
      </c>
      <c r="E142" s="47">
        <v>-83.98</v>
      </c>
      <c r="F142" s="48">
        <v>4</v>
      </c>
      <c r="G142" s="47">
        <v>177554.58</v>
      </c>
      <c r="H142" s="48">
        <v>162</v>
      </c>
    </row>
    <row r="143" spans="1:8" ht="11.25" customHeight="1" outlineLevel="2" x14ac:dyDescent="0.2">
      <c r="A143" s="42"/>
      <c r="B143" s="46" t="s">
        <v>7</v>
      </c>
      <c r="C143" s="47">
        <v>177638.56</v>
      </c>
      <c r="D143" s="51">
        <v>158</v>
      </c>
      <c r="E143" s="47">
        <v>-27880.62</v>
      </c>
      <c r="F143" s="48">
        <v>3</v>
      </c>
      <c r="G143" s="47">
        <v>149757.94</v>
      </c>
      <c r="H143" s="48">
        <v>161</v>
      </c>
    </row>
    <row r="144" spans="1:8" ht="11.25" customHeight="1" outlineLevel="2" x14ac:dyDescent="0.2">
      <c r="A144" s="42"/>
      <c r="B144" s="46" t="s">
        <v>8</v>
      </c>
      <c r="C144" s="47">
        <v>177638.56</v>
      </c>
      <c r="D144" s="51">
        <v>158</v>
      </c>
      <c r="E144" s="47">
        <v>-93993.11</v>
      </c>
      <c r="F144" s="48">
        <v>-68</v>
      </c>
      <c r="G144" s="47">
        <v>83645.45</v>
      </c>
      <c r="H144" s="48">
        <v>90</v>
      </c>
    </row>
    <row r="145" spans="1:8" ht="11.25" customHeight="1" outlineLevel="2" x14ac:dyDescent="0.2">
      <c r="A145" s="42"/>
      <c r="B145" s="46" t="s">
        <v>9</v>
      </c>
      <c r="C145" s="47">
        <v>177638.56</v>
      </c>
      <c r="D145" s="51">
        <v>158</v>
      </c>
      <c r="E145" s="47">
        <v>-40405.64</v>
      </c>
      <c r="F145" s="48">
        <v>-4</v>
      </c>
      <c r="G145" s="47">
        <v>137232.92000000001</v>
      </c>
      <c r="H145" s="48">
        <v>154</v>
      </c>
    </row>
    <row r="146" spans="1:8" ht="11.25" customHeight="1" outlineLevel="2" x14ac:dyDescent="0.2">
      <c r="A146" s="42"/>
      <c r="B146" s="46" t="s">
        <v>10</v>
      </c>
      <c r="C146" s="47">
        <v>177638.56</v>
      </c>
      <c r="D146" s="51">
        <v>158</v>
      </c>
      <c r="E146" s="47">
        <v>-40405.64</v>
      </c>
      <c r="F146" s="48">
        <v>-4</v>
      </c>
      <c r="G146" s="47">
        <v>137232.92000000001</v>
      </c>
      <c r="H146" s="48">
        <v>154</v>
      </c>
    </row>
    <row r="147" spans="1:8" ht="11.25" customHeight="1" outlineLevel="2" x14ac:dyDescent="0.2">
      <c r="A147" s="42"/>
      <c r="B147" s="46" t="s">
        <v>11</v>
      </c>
      <c r="C147" s="47">
        <v>178762.84</v>
      </c>
      <c r="D147" s="51">
        <v>159</v>
      </c>
      <c r="E147" s="47">
        <v>-40405.620000000003</v>
      </c>
      <c r="F147" s="48">
        <v>-6</v>
      </c>
      <c r="G147" s="47">
        <v>138357.22</v>
      </c>
      <c r="H147" s="48">
        <v>153</v>
      </c>
    </row>
    <row r="148" spans="1:8" x14ac:dyDescent="0.2">
      <c r="A148" s="37" t="s">
        <v>180</v>
      </c>
      <c r="B148" s="37" t="s">
        <v>181</v>
      </c>
      <c r="C148" s="38">
        <v>726294</v>
      </c>
      <c r="D148" s="43">
        <v>646</v>
      </c>
      <c r="E148" s="38">
        <v>-639975.47</v>
      </c>
      <c r="F148" s="39">
        <v>-545</v>
      </c>
      <c r="G148" s="40">
        <v>86318.53</v>
      </c>
      <c r="H148" s="41">
        <v>101</v>
      </c>
    </row>
    <row r="149" spans="1:8" ht="11.25" customHeight="1" outlineLevel="2" x14ac:dyDescent="0.2">
      <c r="A149" s="42"/>
      <c r="B149" s="46" t="s">
        <v>14</v>
      </c>
      <c r="C149" s="47">
        <v>60711.88</v>
      </c>
      <c r="D149" s="51">
        <v>54</v>
      </c>
      <c r="E149" s="47">
        <v>-51446.14</v>
      </c>
      <c r="F149" s="48">
        <v>-43</v>
      </c>
      <c r="G149" s="47">
        <v>9265.74</v>
      </c>
      <c r="H149" s="48">
        <v>11</v>
      </c>
    </row>
    <row r="150" spans="1:8" ht="11.25" customHeight="1" outlineLevel="2" x14ac:dyDescent="0.2">
      <c r="A150" s="42"/>
      <c r="B150" s="46" t="s">
        <v>15</v>
      </c>
      <c r="C150" s="47">
        <v>60711.88</v>
      </c>
      <c r="D150" s="51">
        <v>54</v>
      </c>
      <c r="E150" s="47">
        <v>-59027.199999999997</v>
      </c>
      <c r="F150" s="48">
        <v>-52</v>
      </c>
      <c r="G150" s="47">
        <v>1684.68</v>
      </c>
      <c r="H150" s="48">
        <v>2</v>
      </c>
    </row>
    <row r="151" spans="1:8" ht="11.25" customHeight="1" outlineLevel="2" x14ac:dyDescent="0.2">
      <c r="A151" s="42"/>
      <c r="B151" s="46" t="s">
        <v>16</v>
      </c>
      <c r="C151" s="47">
        <v>60711.88</v>
      </c>
      <c r="D151" s="51">
        <v>54</v>
      </c>
      <c r="E151" s="47">
        <v>-46955.96</v>
      </c>
      <c r="F151" s="48">
        <v>-38</v>
      </c>
      <c r="G151" s="47">
        <v>13755.92</v>
      </c>
      <c r="H151" s="48">
        <v>16</v>
      </c>
    </row>
    <row r="152" spans="1:8" ht="11.25" customHeight="1" outlineLevel="2" x14ac:dyDescent="0.2">
      <c r="A152" s="42"/>
      <c r="B152" s="46" t="s">
        <v>3</v>
      </c>
      <c r="C152" s="47">
        <v>60711.88</v>
      </c>
      <c r="D152" s="51">
        <v>54</v>
      </c>
      <c r="E152" s="47">
        <v>-46392.1</v>
      </c>
      <c r="F152" s="48">
        <v>-37</v>
      </c>
      <c r="G152" s="47">
        <v>14319.78</v>
      </c>
      <c r="H152" s="48">
        <v>17</v>
      </c>
    </row>
    <row r="153" spans="1:8" ht="11.25" customHeight="1" outlineLevel="2" x14ac:dyDescent="0.2">
      <c r="A153" s="42"/>
      <c r="B153" s="46" t="s">
        <v>4</v>
      </c>
      <c r="C153" s="47">
        <v>60711.88</v>
      </c>
      <c r="D153" s="51">
        <v>54</v>
      </c>
      <c r="E153" s="47">
        <v>-53822.29</v>
      </c>
      <c r="F153" s="48">
        <v>-46</v>
      </c>
      <c r="G153" s="47">
        <v>6889.59</v>
      </c>
      <c r="H153" s="48">
        <v>8</v>
      </c>
    </row>
    <row r="154" spans="1:8" ht="11.25" customHeight="1" outlineLevel="2" x14ac:dyDescent="0.2">
      <c r="A154" s="42"/>
      <c r="B154" s="46" t="s">
        <v>5</v>
      </c>
      <c r="C154" s="47">
        <v>60711.88</v>
      </c>
      <c r="D154" s="51">
        <v>54</v>
      </c>
      <c r="E154" s="47">
        <v>-53040.28</v>
      </c>
      <c r="F154" s="48">
        <v>-45</v>
      </c>
      <c r="G154" s="47">
        <v>7671.6</v>
      </c>
      <c r="H154" s="48">
        <v>9</v>
      </c>
    </row>
    <row r="155" spans="1:8" ht="11.25" customHeight="1" outlineLevel="2" x14ac:dyDescent="0.2">
      <c r="A155" s="42"/>
      <c r="B155" s="46" t="s">
        <v>6</v>
      </c>
      <c r="C155" s="47">
        <v>60711.88</v>
      </c>
      <c r="D155" s="51">
        <v>54</v>
      </c>
      <c r="E155" s="47">
        <v>-52969.89</v>
      </c>
      <c r="F155" s="48">
        <v>-45</v>
      </c>
      <c r="G155" s="47">
        <v>7741.99</v>
      </c>
      <c r="H155" s="48">
        <v>9</v>
      </c>
    </row>
    <row r="156" spans="1:8" ht="11.25" customHeight="1" outlineLevel="2" x14ac:dyDescent="0.2">
      <c r="A156" s="42"/>
      <c r="B156" s="46" t="s">
        <v>7</v>
      </c>
      <c r="C156" s="47">
        <v>60711.88</v>
      </c>
      <c r="D156" s="51">
        <v>54</v>
      </c>
      <c r="E156" s="47">
        <v>-57302.28</v>
      </c>
      <c r="F156" s="48">
        <v>-50</v>
      </c>
      <c r="G156" s="47">
        <v>3409.6</v>
      </c>
      <c r="H156" s="48">
        <v>4</v>
      </c>
    </row>
    <row r="157" spans="1:8" ht="11.25" customHeight="1" outlineLevel="2" x14ac:dyDescent="0.2">
      <c r="A157" s="42"/>
      <c r="B157" s="46" t="s">
        <v>8</v>
      </c>
      <c r="C157" s="47">
        <v>60711.88</v>
      </c>
      <c r="D157" s="51">
        <v>54</v>
      </c>
      <c r="E157" s="47">
        <v>-60711.88</v>
      </c>
      <c r="F157" s="48">
        <v>-54</v>
      </c>
      <c r="G157" s="47">
        <v>0</v>
      </c>
      <c r="H157" s="48">
        <v>0</v>
      </c>
    </row>
    <row r="158" spans="1:8" ht="11.25" customHeight="1" outlineLevel="2" x14ac:dyDescent="0.2">
      <c r="A158" s="42"/>
      <c r="B158" s="46" t="s">
        <v>9</v>
      </c>
      <c r="C158" s="47">
        <v>60711.88</v>
      </c>
      <c r="D158" s="51">
        <v>54</v>
      </c>
      <c r="E158" s="47">
        <v>-52769.16</v>
      </c>
      <c r="F158" s="48">
        <v>-44</v>
      </c>
      <c r="G158" s="47">
        <v>7942.72</v>
      </c>
      <c r="H158" s="48">
        <v>10</v>
      </c>
    </row>
    <row r="159" spans="1:8" ht="11.25" customHeight="1" outlineLevel="2" x14ac:dyDescent="0.2">
      <c r="A159" s="42"/>
      <c r="B159" s="46" t="s">
        <v>10</v>
      </c>
      <c r="C159" s="47">
        <v>60711.88</v>
      </c>
      <c r="D159" s="51">
        <v>54</v>
      </c>
      <c r="E159" s="47">
        <v>-52769.16</v>
      </c>
      <c r="F159" s="48">
        <v>-44</v>
      </c>
      <c r="G159" s="47">
        <v>7942.72</v>
      </c>
      <c r="H159" s="48">
        <v>10</v>
      </c>
    </row>
    <row r="160" spans="1:8" ht="11.25" customHeight="1" outlineLevel="2" x14ac:dyDescent="0.2">
      <c r="A160" s="42"/>
      <c r="B160" s="46" t="s">
        <v>11</v>
      </c>
      <c r="C160" s="47">
        <v>58463.32</v>
      </c>
      <c r="D160" s="51">
        <v>52</v>
      </c>
      <c r="E160" s="47">
        <v>-52769.13</v>
      </c>
      <c r="F160" s="48">
        <v>-47</v>
      </c>
      <c r="G160" s="47">
        <v>5694.19</v>
      </c>
      <c r="H160" s="48">
        <v>5</v>
      </c>
    </row>
    <row r="161" spans="1:8" ht="21" x14ac:dyDescent="0.2">
      <c r="A161" s="37" t="s">
        <v>182</v>
      </c>
      <c r="B161" s="37" t="s">
        <v>183</v>
      </c>
      <c r="C161" s="38">
        <v>941035</v>
      </c>
      <c r="D161" s="43">
        <v>837</v>
      </c>
      <c r="E161" s="38">
        <v>-858928.19</v>
      </c>
      <c r="F161" s="39">
        <v>-764</v>
      </c>
      <c r="G161" s="40">
        <v>82106.81</v>
      </c>
      <c r="H161" s="41">
        <v>73</v>
      </c>
    </row>
    <row r="162" spans="1:8" ht="11.25" customHeight="1" outlineLevel="2" x14ac:dyDescent="0.2">
      <c r="A162" s="42"/>
      <c r="B162" s="46" t="s">
        <v>14</v>
      </c>
      <c r="C162" s="47">
        <v>78700.66</v>
      </c>
      <c r="D162" s="51">
        <v>70</v>
      </c>
      <c r="E162" s="47">
        <v>-77372.17</v>
      </c>
      <c r="F162" s="48">
        <v>-69</v>
      </c>
      <c r="G162" s="47">
        <v>1328.49</v>
      </c>
      <c r="H162" s="48">
        <v>1</v>
      </c>
    </row>
    <row r="163" spans="1:8" ht="11.25" customHeight="1" outlineLevel="2" x14ac:dyDescent="0.2">
      <c r="A163" s="42"/>
      <c r="B163" s="46" t="s">
        <v>15</v>
      </c>
      <c r="C163" s="47">
        <v>78700.66</v>
      </c>
      <c r="D163" s="51">
        <v>70</v>
      </c>
      <c r="E163" s="47">
        <v>-78700.66</v>
      </c>
      <c r="F163" s="48">
        <v>-70</v>
      </c>
      <c r="G163" s="47">
        <v>0</v>
      </c>
      <c r="H163" s="48">
        <v>0</v>
      </c>
    </row>
    <row r="164" spans="1:8" ht="11.25" customHeight="1" outlineLevel="2" x14ac:dyDescent="0.2">
      <c r="A164" s="42"/>
      <c r="B164" s="46" t="s">
        <v>16</v>
      </c>
      <c r="C164" s="47">
        <v>78700.66</v>
      </c>
      <c r="D164" s="51">
        <v>70</v>
      </c>
      <c r="E164" s="47">
        <v>-78700.66</v>
      </c>
      <c r="F164" s="48">
        <v>-70</v>
      </c>
      <c r="G164" s="47">
        <v>0</v>
      </c>
      <c r="H164" s="48">
        <v>0</v>
      </c>
    </row>
    <row r="165" spans="1:8" ht="11.25" customHeight="1" outlineLevel="2" x14ac:dyDescent="0.2">
      <c r="A165" s="42"/>
      <c r="B165" s="46" t="s">
        <v>3</v>
      </c>
      <c r="C165" s="47">
        <v>78700.66</v>
      </c>
      <c r="D165" s="51">
        <v>70</v>
      </c>
      <c r="E165" s="47">
        <v>-78700.66</v>
      </c>
      <c r="F165" s="48">
        <v>-70</v>
      </c>
      <c r="G165" s="47">
        <v>0</v>
      </c>
      <c r="H165" s="48">
        <v>0</v>
      </c>
    </row>
    <row r="166" spans="1:8" ht="11.25" customHeight="1" outlineLevel="2" x14ac:dyDescent="0.2">
      <c r="A166" s="42"/>
      <c r="B166" s="46" t="s">
        <v>4</v>
      </c>
      <c r="C166" s="47">
        <v>78700.66</v>
      </c>
      <c r="D166" s="51">
        <v>70</v>
      </c>
      <c r="E166" s="47">
        <v>-78700.66</v>
      </c>
      <c r="F166" s="48">
        <v>-70</v>
      </c>
      <c r="G166" s="47">
        <v>0</v>
      </c>
      <c r="H166" s="48">
        <v>0</v>
      </c>
    </row>
    <row r="167" spans="1:8" ht="11.25" customHeight="1" outlineLevel="2" x14ac:dyDescent="0.2">
      <c r="A167" s="42"/>
      <c r="B167" s="46" t="s">
        <v>5</v>
      </c>
      <c r="C167" s="47">
        <v>78700.66</v>
      </c>
      <c r="D167" s="51">
        <v>70</v>
      </c>
      <c r="E167" s="47">
        <v>-78700.66</v>
      </c>
      <c r="F167" s="48">
        <v>-70</v>
      </c>
      <c r="G167" s="47">
        <v>0</v>
      </c>
      <c r="H167" s="48">
        <v>0</v>
      </c>
    </row>
    <row r="168" spans="1:8" ht="11.25" customHeight="1" outlineLevel="2" x14ac:dyDescent="0.2">
      <c r="A168" s="42"/>
      <c r="B168" s="46" t="s">
        <v>6</v>
      </c>
      <c r="C168" s="47">
        <v>78700.66</v>
      </c>
      <c r="D168" s="51">
        <v>70</v>
      </c>
      <c r="E168" s="47">
        <v>-78700.66</v>
      </c>
      <c r="F168" s="48">
        <v>-70</v>
      </c>
      <c r="G168" s="47">
        <v>0</v>
      </c>
      <c r="H168" s="48">
        <v>0</v>
      </c>
    </row>
    <row r="169" spans="1:8" ht="11.25" customHeight="1" outlineLevel="2" x14ac:dyDescent="0.2">
      <c r="A169" s="42"/>
      <c r="B169" s="46" t="s">
        <v>7</v>
      </c>
      <c r="C169" s="47">
        <v>78700.66</v>
      </c>
      <c r="D169" s="51">
        <v>70</v>
      </c>
      <c r="E169" s="47">
        <v>-78700.66</v>
      </c>
      <c r="F169" s="48">
        <v>-70</v>
      </c>
      <c r="G169" s="47">
        <v>0</v>
      </c>
      <c r="H169" s="48">
        <v>0</v>
      </c>
    </row>
    <row r="170" spans="1:8" ht="11.25" customHeight="1" outlineLevel="2" x14ac:dyDescent="0.2">
      <c r="A170" s="42"/>
      <c r="B170" s="46" t="s">
        <v>8</v>
      </c>
      <c r="C170" s="47">
        <v>78700.66</v>
      </c>
      <c r="D170" s="51">
        <v>70</v>
      </c>
      <c r="E170" s="47">
        <v>-18449.04</v>
      </c>
      <c r="F170" s="48">
        <v>-16</v>
      </c>
      <c r="G170" s="47">
        <v>60251.62</v>
      </c>
      <c r="H170" s="48">
        <v>54</v>
      </c>
    </row>
    <row r="171" spans="1:8" ht="11.25" customHeight="1" outlineLevel="2" x14ac:dyDescent="0.2">
      <c r="A171" s="42"/>
      <c r="B171" s="46" t="s">
        <v>9</v>
      </c>
      <c r="C171" s="47">
        <v>78700.66</v>
      </c>
      <c r="D171" s="51">
        <v>70</v>
      </c>
      <c r="E171" s="47">
        <v>-70734.12</v>
      </c>
      <c r="F171" s="48">
        <v>-63</v>
      </c>
      <c r="G171" s="47">
        <v>7966.54</v>
      </c>
      <c r="H171" s="48">
        <v>7</v>
      </c>
    </row>
    <row r="172" spans="1:8" ht="11.25" customHeight="1" outlineLevel="2" x14ac:dyDescent="0.2">
      <c r="A172" s="42"/>
      <c r="B172" s="46" t="s">
        <v>10</v>
      </c>
      <c r="C172" s="47">
        <v>78700.66</v>
      </c>
      <c r="D172" s="51">
        <v>70</v>
      </c>
      <c r="E172" s="47">
        <v>-70734.12</v>
      </c>
      <c r="F172" s="48">
        <v>-63</v>
      </c>
      <c r="G172" s="47">
        <v>7966.54</v>
      </c>
      <c r="H172" s="48">
        <v>7</v>
      </c>
    </row>
    <row r="173" spans="1:8" ht="11.25" customHeight="1" outlineLevel="2" x14ac:dyDescent="0.2">
      <c r="A173" s="42"/>
      <c r="B173" s="46" t="s">
        <v>11</v>
      </c>
      <c r="C173" s="47">
        <v>75327.740000000005</v>
      </c>
      <c r="D173" s="51">
        <v>67</v>
      </c>
      <c r="E173" s="47">
        <v>-70734.12</v>
      </c>
      <c r="F173" s="48">
        <v>-63</v>
      </c>
      <c r="G173" s="47">
        <v>4593.62</v>
      </c>
      <c r="H173" s="48">
        <v>4</v>
      </c>
    </row>
    <row r="174" spans="1:8" x14ac:dyDescent="0.2">
      <c r="A174" s="37" t="s">
        <v>186</v>
      </c>
      <c r="B174" s="37" t="s">
        <v>187</v>
      </c>
      <c r="C174" s="38">
        <v>784758</v>
      </c>
      <c r="D174" s="43">
        <v>698</v>
      </c>
      <c r="E174" s="38">
        <v>-500608.77</v>
      </c>
      <c r="F174" s="39">
        <v>-411</v>
      </c>
      <c r="G174" s="40">
        <v>284149.23</v>
      </c>
      <c r="H174" s="41">
        <v>287</v>
      </c>
    </row>
    <row r="175" spans="1:8" ht="11.25" customHeight="1" outlineLevel="2" x14ac:dyDescent="0.2">
      <c r="A175" s="42"/>
      <c r="B175" s="46" t="s">
        <v>14</v>
      </c>
      <c r="C175" s="47">
        <v>65209.120000000003</v>
      </c>
      <c r="D175" s="51">
        <v>58</v>
      </c>
      <c r="E175" s="47">
        <v>-61353.61</v>
      </c>
      <c r="F175" s="48">
        <v>-54</v>
      </c>
      <c r="G175" s="47">
        <v>3855.51</v>
      </c>
      <c r="H175" s="48">
        <v>4</v>
      </c>
    </row>
    <row r="176" spans="1:8" ht="11.25" customHeight="1" outlineLevel="2" x14ac:dyDescent="0.2">
      <c r="A176" s="42"/>
      <c r="B176" s="46" t="s">
        <v>15</v>
      </c>
      <c r="C176" s="47">
        <v>65209.120000000003</v>
      </c>
      <c r="D176" s="51">
        <v>58</v>
      </c>
      <c r="E176" s="47">
        <v>-60025.120000000003</v>
      </c>
      <c r="F176" s="48">
        <v>-53</v>
      </c>
      <c r="G176" s="47">
        <v>5184</v>
      </c>
      <c r="H176" s="48">
        <v>5</v>
      </c>
    </row>
    <row r="177" spans="1:8" ht="11.25" customHeight="1" outlineLevel="2" x14ac:dyDescent="0.2">
      <c r="A177" s="42"/>
      <c r="B177" s="46" t="s">
        <v>16</v>
      </c>
      <c r="C177" s="47">
        <v>65209.120000000003</v>
      </c>
      <c r="D177" s="51">
        <v>58</v>
      </c>
      <c r="E177" s="47">
        <v>-42432.25</v>
      </c>
      <c r="F177" s="48">
        <v>-36</v>
      </c>
      <c r="G177" s="47">
        <v>22776.87</v>
      </c>
      <c r="H177" s="48">
        <v>22</v>
      </c>
    </row>
    <row r="178" spans="1:8" ht="11.25" customHeight="1" outlineLevel="2" x14ac:dyDescent="0.2">
      <c r="A178" s="42"/>
      <c r="B178" s="46" t="s">
        <v>3</v>
      </c>
      <c r="C178" s="47">
        <v>65209.120000000003</v>
      </c>
      <c r="D178" s="51">
        <v>58</v>
      </c>
      <c r="E178" s="47">
        <v>-44343.16</v>
      </c>
      <c r="F178" s="48">
        <v>-39</v>
      </c>
      <c r="G178" s="47">
        <v>20865.96</v>
      </c>
      <c r="H178" s="48">
        <v>19</v>
      </c>
    </row>
    <row r="179" spans="1:8" ht="11.25" customHeight="1" outlineLevel="2" x14ac:dyDescent="0.2">
      <c r="A179" s="42"/>
      <c r="B179" s="46" t="s">
        <v>4</v>
      </c>
      <c r="C179" s="47">
        <v>65209.120000000003</v>
      </c>
      <c r="D179" s="51">
        <v>58</v>
      </c>
      <c r="E179" s="47">
        <v>-59628.69</v>
      </c>
      <c r="F179" s="48">
        <v>-52</v>
      </c>
      <c r="G179" s="47">
        <v>5580.43</v>
      </c>
      <c r="H179" s="48">
        <v>6</v>
      </c>
    </row>
    <row r="180" spans="1:8" ht="11.25" customHeight="1" outlineLevel="2" x14ac:dyDescent="0.2">
      <c r="A180" s="42"/>
      <c r="B180" s="46" t="s">
        <v>5</v>
      </c>
      <c r="C180" s="47">
        <v>65209.120000000003</v>
      </c>
      <c r="D180" s="51">
        <v>58</v>
      </c>
      <c r="E180" s="47">
        <v>-25209.72</v>
      </c>
      <c r="F180" s="48">
        <v>-18</v>
      </c>
      <c r="G180" s="47">
        <v>39999.4</v>
      </c>
      <c r="H180" s="48">
        <v>40</v>
      </c>
    </row>
    <row r="181" spans="1:8" ht="11.25" customHeight="1" outlineLevel="2" x14ac:dyDescent="0.2">
      <c r="A181" s="42"/>
      <c r="B181" s="46" t="s">
        <v>6</v>
      </c>
      <c r="C181" s="47">
        <v>65209.120000000003</v>
      </c>
      <c r="D181" s="51">
        <v>58</v>
      </c>
      <c r="E181" s="47">
        <v>-3119.95</v>
      </c>
      <c r="F181" s="47">
        <v>8</v>
      </c>
      <c r="G181" s="47">
        <v>62089.17</v>
      </c>
      <c r="H181" s="48">
        <v>66</v>
      </c>
    </row>
    <row r="182" spans="1:8" ht="11.25" customHeight="1" outlineLevel="2" x14ac:dyDescent="0.2">
      <c r="A182" s="42"/>
      <c r="B182" s="46" t="s">
        <v>7</v>
      </c>
      <c r="C182" s="47">
        <v>65209.120000000003</v>
      </c>
      <c r="D182" s="51">
        <v>58</v>
      </c>
      <c r="E182" s="47">
        <v>-28750.82</v>
      </c>
      <c r="F182" s="47">
        <v>-21</v>
      </c>
      <c r="G182" s="47">
        <v>36458.300000000003</v>
      </c>
      <c r="H182" s="48">
        <v>37</v>
      </c>
    </row>
    <row r="183" spans="1:8" ht="11.25" customHeight="1" outlineLevel="2" x14ac:dyDescent="0.2">
      <c r="A183" s="42"/>
      <c r="B183" s="46" t="s">
        <v>8</v>
      </c>
      <c r="C183" s="47">
        <v>65209.120000000003</v>
      </c>
      <c r="D183" s="51">
        <v>58</v>
      </c>
      <c r="E183" s="47">
        <v>-48906.84</v>
      </c>
      <c r="F183" s="48">
        <v>-43</v>
      </c>
      <c r="G183" s="47">
        <v>16302.28</v>
      </c>
      <c r="H183" s="48">
        <v>15</v>
      </c>
    </row>
    <row r="184" spans="1:8" ht="11.25" customHeight="1" outlineLevel="2" x14ac:dyDescent="0.2">
      <c r="A184" s="42"/>
      <c r="B184" s="46" t="s">
        <v>9</v>
      </c>
      <c r="C184" s="47">
        <v>65209.120000000003</v>
      </c>
      <c r="D184" s="51">
        <v>58</v>
      </c>
      <c r="E184" s="47">
        <v>-42279.519999999997</v>
      </c>
      <c r="F184" s="48">
        <v>-36</v>
      </c>
      <c r="G184" s="47">
        <v>22929.599999999999</v>
      </c>
      <c r="H184" s="48">
        <v>22</v>
      </c>
    </row>
    <row r="185" spans="1:8" ht="11.25" customHeight="1" outlineLevel="2" x14ac:dyDescent="0.2">
      <c r="A185" s="42"/>
      <c r="B185" s="46" t="s">
        <v>10</v>
      </c>
      <c r="C185" s="47">
        <v>65209.120000000003</v>
      </c>
      <c r="D185" s="51">
        <v>58</v>
      </c>
      <c r="E185" s="47">
        <v>-42279.519999999997</v>
      </c>
      <c r="F185" s="48">
        <v>-35</v>
      </c>
      <c r="G185" s="47">
        <v>22929.599999999999</v>
      </c>
      <c r="H185" s="48">
        <v>23</v>
      </c>
    </row>
    <row r="186" spans="1:8" ht="11.25" customHeight="1" outlineLevel="2" x14ac:dyDescent="0.2">
      <c r="A186" s="42"/>
      <c r="B186" s="46" t="s">
        <v>11</v>
      </c>
      <c r="C186" s="47">
        <v>67457.679999999993</v>
      </c>
      <c r="D186" s="51">
        <v>60</v>
      </c>
      <c r="E186" s="47">
        <v>-42279.57</v>
      </c>
      <c r="F186" s="48">
        <v>-32</v>
      </c>
      <c r="G186" s="47">
        <v>25178.11</v>
      </c>
      <c r="H186" s="48">
        <v>28</v>
      </c>
    </row>
    <row r="187" spans="1:8" ht="21" x14ac:dyDescent="0.2">
      <c r="A187" s="37" t="s">
        <v>133</v>
      </c>
      <c r="B187" s="37" t="s">
        <v>134</v>
      </c>
      <c r="C187" s="38">
        <v>2181132</v>
      </c>
      <c r="D187" s="39">
        <v>1940</v>
      </c>
      <c r="E187" s="38">
        <v>-1979926.13</v>
      </c>
      <c r="F187" s="39">
        <v>-1769</v>
      </c>
      <c r="G187" s="40">
        <v>201205.87</v>
      </c>
      <c r="H187" s="41">
        <v>171</v>
      </c>
    </row>
    <row r="188" spans="1:8" ht="11.25" customHeight="1" outlineLevel="2" x14ac:dyDescent="0.2">
      <c r="A188" s="42"/>
      <c r="B188" s="46" t="s">
        <v>14</v>
      </c>
      <c r="C188" s="47">
        <v>182135.76</v>
      </c>
      <c r="D188" s="51">
        <v>162</v>
      </c>
      <c r="E188" s="47">
        <v>-160166.35</v>
      </c>
      <c r="F188" s="48">
        <v>-144</v>
      </c>
      <c r="G188" s="47">
        <v>21969.41</v>
      </c>
      <c r="H188" s="48">
        <v>18</v>
      </c>
    </row>
    <row r="189" spans="1:8" ht="11.25" customHeight="1" outlineLevel="2" x14ac:dyDescent="0.2">
      <c r="A189" s="42"/>
      <c r="B189" s="46" t="s">
        <v>15</v>
      </c>
      <c r="C189" s="47">
        <v>182135.76</v>
      </c>
      <c r="D189" s="51">
        <v>162</v>
      </c>
      <c r="E189" s="47">
        <v>-177238.33</v>
      </c>
      <c r="F189" s="48">
        <v>-158</v>
      </c>
      <c r="G189" s="47">
        <v>4897.43</v>
      </c>
      <c r="H189" s="48">
        <v>4</v>
      </c>
    </row>
    <row r="190" spans="1:8" ht="11.25" customHeight="1" outlineLevel="2" x14ac:dyDescent="0.2">
      <c r="A190" s="42"/>
      <c r="B190" s="46" t="s">
        <v>16</v>
      </c>
      <c r="C190" s="47">
        <v>182135.76</v>
      </c>
      <c r="D190" s="51">
        <v>162</v>
      </c>
      <c r="E190" s="47">
        <v>-148398.37</v>
      </c>
      <c r="F190" s="48">
        <v>-134</v>
      </c>
      <c r="G190" s="47">
        <v>33737.39</v>
      </c>
      <c r="H190" s="48">
        <v>28</v>
      </c>
    </row>
    <row r="191" spans="1:8" ht="11.25" customHeight="1" outlineLevel="2" x14ac:dyDescent="0.2">
      <c r="A191" s="42"/>
      <c r="B191" s="46" t="s">
        <v>3</v>
      </c>
      <c r="C191" s="47">
        <v>182135.76</v>
      </c>
      <c r="D191" s="51">
        <v>162</v>
      </c>
      <c r="E191" s="47">
        <v>-146583.73000000001</v>
      </c>
      <c r="F191" s="48">
        <v>-133</v>
      </c>
      <c r="G191" s="47">
        <v>35552.03</v>
      </c>
      <c r="H191" s="48">
        <v>29</v>
      </c>
    </row>
    <row r="192" spans="1:8" ht="11.25" customHeight="1" outlineLevel="2" x14ac:dyDescent="0.2">
      <c r="A192" s="42"/>
      <c r="B192" s="46" t="s">
        <v>4</v>
      </c>
      <c r="C192" s="47">
        <v>182135.76</v>
      </c>
      <c r="D192" s="51">
        <v>162</v>
      </c>
      <c r="E192" s="47">
        <v>-164600.56</v>
      </c>
      <c r="F192" s="48">
        <v>-146</v>
      </c>
      <c r="G192" s="47">
        <v>17535.2</v>
      </c>
      <c r="H192" s="48">
        <v>16</v>
      </c>
    </row>
    <row r="193" spans="1:8" ht="11.25" customHeight="1" outlineLevel="2" x14ac:dyDescent="0.2">
      <c r="A193" s="42"/>
      <c r="B193" s="46" t="s">
        <v>5</v>
      </c>
      <c r="C193" s="47">
        <v>182135.76</v>
      </c>
      <c r="D193" s="51">
        <v>162</v>
      </c>
      <c r="E193" s="47">
        <v>-162832.64000000001</v>
      </c>
      <c r="F193" s="48">
        <v>-147</v>
      </c>
      <c r="G193" s="47">
        <v>19303.12</v>
      </c>
      <c r="H193" s="48">
        <v>15</v>
      </c>
    </row>
    <row r="194" spans="1:8" ht="11.25" customHeight="1" outlineLevel="2" x14ac:dyDescent="0.2">
      <c r="A194" s="42"/>
      <c r="B194" s="46" t="s">
        <v>6</v>
      </c>
      <c r="C194" s="47">
        <v>182135.76</v>
      </c>
      <c r="D194" s="51">
        <v>162</v>
      </c>
      <c r="E194" s="47">
        <v>-177270.1</v>
      </c>
      <c r="F194" s="48">
        <v>-158</v>
      </c>
      <c r="G194" s="47">
        <v>4865.66</v>
      </c>
      <c r="H194" s="48">
        <v>4</v>
      </c>
    </row>
    <row r="195" spans="1:8" ht="11.25" customHeight="1" outlineLevel="2" x14ac:dyDescent="0.2">
      <c r="A195" s="42"/>
      <c r="B195" s="46" t="s">
        <v>7</v>
      </c>
      <c r="C195" s="47">
        <v>182135.76</v>
      </c>
      <c r="D195" s="51">
        <v>162</v>
      </c>
      <c r="E195" s="47">
        <v>-171859.97</v>
      </c>
      <c r="F195" s="48">
        <v>-151</v>
      </c>
      <c r="G195" s="47">
        <v>10275.790000000001</v>
      </c>
      <c r="H195" s="48">
        <v>11</v>
      </c>
    </row>
    <row r="196" spans="1:8" ht="11.25" customHeight="1" outlineLevel="2" x14ac:dyDescent="0.2">
      <c r="A196" s="42"/>
      <c r="B196" s="46" t="s">
        <v>8</v>
      </c>
      <c r="C196" s="47">
        <v>182135.76</v>
      </c>
      <c r="D196" s="51">
        <v>162</v>
      </c>
      <c r="E196" s="47">
        <v>-179367.39</v>
      </c>
      <c r="F196" s="48">
        <v>-159</v>
      </c>
      <c r="G196" s="47">
        <v>2768.37</v>
      </c>
      <c r="H196" s="48">
        <v>3</v>
      </c>
    </row>
    <row r="197" spans="1:8" ht="11.25" customHeight="1" outlineLevel="2" x14ac:dyDescent="0.2">
      <c r="A197" s="42"/>
      <c r="B197" s="46" t="s">
        <v>9</v>
      </c>
      <c r="C197" s="47">
        <v>182135.76</v>
      </c>
      <c r="D197" s="51">
        <v>162</v>
      </c>
      <c r="E197" s="47">
        <v>-163869.56</v>
      </c>
      <c r="F197" s="48">
        <v>-148</v>
      </c>
      <c r="G197" s="47">
        <v>18266.2</v>
      </c>
      <c r="H197" s="48">
        <v>14</v>
      </c>
    </row>
    <row r="198" spans="1:8" ht="11.25" customHeight="1" outlineLevel="2" x14ac:dyDescent="0.2">
      <c r="A198" s="42"/>
      <c r="B198" s="46" t="s">
        <v>10</v>
      </c>
      <c r="C198" s="47">
        <v>182135.76</v>
      </c>
      <c r="D198" s="51">
        <v>162</v>
      </c>
      <c r="E198" s="47">
        <v>-163869.56</v>
      </c>
      <c r="F198" s="48">
        <v>-148</v>
      </c>
      <c r="G198" s="47">
        <v>18266.2</v>
      </c>
      <c r="H198" s="48">
        <v>14</v>
      </c>
    </row>
    <row r="199" spans="1:8" ht="11.25" customHeight="1" outlineLevel="2" x14ac:dyDescent="0.2">
      <c r="A199" s="42"/>
      <c r="B199" s="46" t="s">
        <v>11</v>
      </c>
      <c r="C199" s="47">
        <v>177638.64</v>
      </c>
      <c r="D199" s="51">
        <v>158</v>
      </c>
      <c r="E199" s="47">
        <v>-163869.57</v>
      </c>
      <c r="F199" s="48">
        <v>-143</v>
      </c>
      <c r="G199" s="47">
        <v>13769.07</v>
      </c>
      <c r="H199" s="48">
        <v>15</v>
      </c>
    </row>
    <row r="200" spans="1:8" x14ac:dyDescent="0.2">
      <c r="A200" s="37" t="s">
        <v>117</v>
      </c>
      <c r="B200" s="37" t="s">
        <v>118</v>
      </c>
      <c r="C200" s="38">
        <v>1826979</v>
      </c>
      <c r="D200" s="39">
        <v>1625</v>
      </c>
      <c r="E200" s="38">
        <v>-1045427.9</v>
      </c>
      <c r="F200" s="39">
        <v>-910</v>
      </c>
      <c r="G200" s="40">
        <v>781551.1</v>
      </c>
      <c r="H200" s="41">
        <v>715</v>
      </c>
    </row>
    <row r="201" spans="1:8" ht="11.25" customHeight="1" outlineLevel="2" x14ac:dyDescent="0.2">
      <c r="A201" s="42"/>
      <c r="B201" s="46" t="s">
        <v>14</v>
      </c>
      <c r="C201" s="47">
        <v>151779.79</v>
      </c>
      <c r="D201" s="51">
        <v>135</v>
      </c>
      <c r="E201" s="47">
        <v>-124146.06</v>
      </c>
      <c r="F201" s="48">
        <v>-112</v>
      </c>
      <c r="G201" s="47">
        <v>27633.73</v>
      </c>
      <c r="H201" s="48">
        <v>23</v>
      </c>
    </row>
    <row r="202" spans="1:8" ht="11.25" customHeight="1" outlineLevel="2" x14ac:dyDescent="0.2">
      <c r="A202" s="42"/>
      <c r="B202" s="46" t="s">
        <v>15</v>
      </c>
      <c r="C202" s="47">
        <v>151779.79</v>
      </c>
      <c r="D202" s="51">
        <v>135</v>
      </c>
      <c r="E202" s="47">
        <v>-137900.73000000001</v>
      </c>
      <c r="F202" s="48">
        <v>-124</v>
      </c>
      <c r="G202" s="47">
        <v>13879.06</v>
      </c>
      <c r="H202" s="48">
        <v>11</v>
      </c>
    </row>
    <row r="203" spans="1:8" ht="11.25" customHeight="1" outlineLevel="2" x14ac:dyDescent="0.2">
      <c r="A203" s="42"/>
      <c r="B203" s="46" t="s">
        <v>16</v>
      </c>
      <c r="C203" s="47">
        <v>151779.79</v>
      </c>
      <c r="D203" s="51">
        <v>135</v>
      </c>
      <c r="E203" s="47">
        <v>-88993.46</v>
      </c>
      <c r="F203" s="48">
        <v>-85</v>
      </c>
      <c r="G203" s="47">
        <v>62786.33</v>
      </c>
      <c r="H203" s="48">
        <v>50</v>
      </c>
    </row>
    <row r="204" spans="1:8" ht="11.25" customHeight="1" outlineLevel="2" x14ac:dyDescent="0.2">
      <c r="A204" s="42"/>
      <c r="B204" s="46" t="s">
        <v>3</v>
      </c>
      <c r="C204" s="47">
        <v>151779.79</v>
      </c>
      <c r="D204" s="51">
        <v>135</v>
      </c>
      <c r="E204" s="47">
        <v>-94959.58</v>
      </c>
      <c r="F204" s="48">
        <v>-87</v>
      </c>
      <c r="G204" s="47">
        <v>56820.21</v>
      </c>
      <c r="H204" s="48">
        <v>48</v>
      </c>
    </row>
    <row r="205" spans="1:8" ht="11.25" customHeight="1" outlineLevel="2" x14ac:dyDescent="0.2">
      <c r="A205" s="42"/>
      <c r="B205" s="46" t="s">
        <v>4</v>
      </c>
      <c r="C205" s="47">
        <v>151779.79</v>
      </c>
      <c r="D205" s="51">
        <v>135</v>
      </c>
      <c r="E205" s="47">
        <v>-140043.87</v>
      </c>
      <c r="F205" s="48">
        <v>-124</v>
      </c>
      <c r="G205" s="47">
        <v>11735.92</v>
      </c>
      <c r="H205" s="48">
        <v>11</v>
      </c>
    </row>
    <row r="206" spans="1:8" ht="11.25" customHeight="1" outlineLevel="2" x14ac:dyDescent="0.2">
      <c r="A206" s="42"/>
      <c r="B206" s="46" t="s">
        <v>5</v>
      </c>
      <c r="C206" s="47">
        <v>151779.79</v>
      </c>
      <c r="D206" s="51">
        <v>135</v>
      </c>
      <c r="E206" s="47">
        <v>-109222.34</v>
      </c>
      <c r="F206" s="48">
        <v>-96</v>
      </c>
      <c r="G206" s="47">
        <v>42557.45</v>
      </c>
      <c r="H206" s="48">
        <v>39</v>
      </c>
    </row>
    <row r="207" spans="1:8" ht="11.25" customHeight="1" outlineLevel="2" x14ac:dyDescent="0.2">
      <c r="A207" s="42"/>
      <c r="B207" s="46" t="s">
        <v>6</v>
      </c>
      <c r="C207" s="47">
        <v>151779.79</v>
      </c>
      <c r="D207" s="51">
        <v>135</v>
      </c>
      <c r="E207" s="47">
        <v>-116068.95</v>
      </c>
      <c r="F207" s="48">
        <v>-100</v>
      </c>
      <c r="G207" s="47">
        <v>35710.839999999997</v>
      </c>
      <c r="H207" s="48">
        <v>35</v>
      </c>
    </row>
    <row r="208" spans="1:8" ht="11.25" customHeight="1" outlineLevel="2" x14ac:dyDescent="0.2">
      <c r="A208" s="42"/>
      <c r="B208" s="46" t="s">
        <v>7</v>
      </c>
      <c r="C208" s="47">
        <v>151779.79</v>
      </c>
      <c r="D208" s="51">
        <v>135</v>
      </c>
      <c r="E208" s="47">
        <v>-120447.72</v>
      </c>
      <c r="F208" s="48">
        <v>-104</v>
      </c>
      <c r="G208" s="47">
        <v>31332.07</v>
      </c>
      <c r="H208" s="48">
        <v>31</v>
      </c>
    </row>
    <row r="209" spans="1:8" ht="11.25" customHeight="1" outlineLevel="2" x14ac:dyDescent="0.2">
      <c r="A209" s="42"/>
      <c r="B209" s="46" t="s">
        <v>8</v>
      </c>
      <c r="C209" s="47">
        <v>151779.79</v>
      </c>
      <c r="D209" s="51">
        <v>135</v>
      </c>
      <c r="E209" s="47">
        <v>-150074.99</v>
      </c>
      <c r="F209" s="48">
        <v>-133</v>
      </c>
      <c r="G209" s="47">
        <v>1704.8</v>
      </c>
      <c r="H209" s="48">
        <v>2</v>
      </c>
    </row>
    <row r="210" spans="1:8" ht="11.25" customHeight="1" outlineLevel="2" x14ac:dyDescent="0.2">
      <c r="A210" s="42"/>
      <c r="B210" s="46" t="s">
        <v>9</v>
      </c>
      <c r="C210" s="47">
        <v>151779.79</v>
      </c>
      <c r="D210" s="51">
        <v>135</v>
      </c>
      <c r="E210" s="47">
        <v>36429.800000000003</v>
      </c>
      <c r="F210" s="48">
        <v>55</v>
      </c>
      <c r="G210" s="47">
        <v>188209.59</v>
      </c>
      <c r="H210" s="48">
        <v>190</v>
      </c>
    </row>
    <row r="211" spans="1:8" ht="11.25" customHeight="1" outlineLevel="2" x14ac:dyDescent="0.2">
      <c r="A211" s="42"/>
      <c r="B211" s="46" t="s">
        <v>10</v>
      </c>
      <c r="C211" s="47">
        <v>151779.79</v>
      </c>
      <c r="D211" s="51">
        <v>135</v>
      </c>
      <c r="E211" s="47">
        <v>0</v>
      </c>
      <c r="F211" s="48">
        <v>0</v>
      </c>
      <c r="G211" s="47">
        <v>151779.79</v>
      </c>
      <c r="H211" s="48">
        <v>135</v>
      </c>
    </row>
    <row r="212" spans="1:8" ht="11.25" customHeight="1" outlineLevel="2" x14ac:dyDescent="0.2">
      <c r="A212" s="42"/>
      <c r="B212" s="46" t="s">
        <v>11</v>
      </c>
      <c r="C212" s="47">
        <v>157401.31</v>
      </c>
      <c r="D212" s="51">
        <v>140</v>
      </c>
      <c r="E212" s="47">
        <v>0</v>
      </c>
      <c r="F212" s="48">
        <v>0</v>
      </c>
      <c r="G212" s="47">
        <v>157401.31</v>
      </c>
      <c r="H212" s="48">
        <v>140</v>
      </c>
    </row>
    <row r="213" spans="1:8" x14ac:dyDescent="0.2">
      <c r="A213" s="37" t="s">
        <v>286</v>
      </c>
      <c r="B213" s="37" t="s">
        <v>242</v>
      </c>
      <c r="C213" s="38">
        <v>706057</v>
      </c>
      <c r="D213" s="43">
        <v>628</v>
      </c>
      <c r="E213" s="38">
        <v>-288352.27</v>
      </c>
      <c r="F213" s="39">
        <v>-197</v>
      </c>
      <c r="G213" s="40">
        <v>417704.73</v>
      </c>
      <c r="H213" s="41">
        <v>431</v>
      </c>
    </row>
    <row r="214" spans="1:8" ht="11.25" customHeight="1" outlineLevel="2" x14ac:dyDescent="0.2">
      <c r="A214" s="42"/>
      <c r="B214" s="46" t="s">
        <v>14</v>
      </c>
      <c r="C214" s="47">
        <v>58463.32</v>
      </c>
      <c r="D214" s="51">
        <v>52</v>
      </c>
      <c r="E214" s="47">
        <v>-51844.4</v>
      </c>
      <c r="F214" s="48">
        <v>-27</v>
      </c>
      <c r="G214" s="47">
        <v>6618.92</v>
      </c>
      <c r="H214" s="48">
        <v>25</v>
      </c>
    </row>
    <row r="215" spans="1:8" ht="11.25" customHeight="1" outlineLevel="2" x14ac:dyDescent="0.2">
      <c r="A215" s="42"/>
      <c r="B215" s="46" t="s">
        <v>15</v>
      </c>
      <c r="C215" s="47">
        <v>58463.32</v>
      </c>
      <c r="D215" s="51">
        <v>52</v>
      </c>
      <c r="E215" s="47">
        <v>-42707.53</v>
      </c>
      <c r="F215" s="48">
        <v>-23</v>
      </c>
      <c r="G215" s="47">
        <v>15755.79</v>
      </c>
      <c r="H215" s="48">
        <v>29</v>
      </c>
    </row>
    <row r="216" spans="1:8" ht="11.25" customHeight="1" outlineLevel="2" x14ac:dyDescent="0.2">
      <c r="A216" s="42"/>
      <c r="B216" s="46" t="s">
        <v>16</v>
      </c>
      <c r="C216" s="47">
        <v>58463.32</v>
      </c>
      <c r="D216" s="51">
        <v>52</v>
      </c>
      <c r="E216" s="47">
        <v>-25019.96</v>
      </c>
      <c r="F216" s="48">
        <v>-21</v>
      </c>
      <c r="G216" s="47">
        <v>33443.360000000001</v>
      </c>
      <c r="H216" s="48">
        <v>31</v>
      </c>
    </row>
    <row r="217" spans="1:8" ht="11.25" customHeight="1" outlineLevel="2" x14ac:dyDescent="0.2">
      <c r="A217" s="42"/>
      <c r="B217" s="46" t="s">
        <v>3</v>
      </c>
      <c r="C217" s="47">
        <v>58463.32</v>
      </c>
      <c r="D217" s="51">
        <v>52</v>
      </c>
      <c r="E217" s="47">
        <v>-25862.3</v>
      </c>
      <c r="F217" s="48">
        <v>-22</v>
      </c>
      <c r="G217" s="47">
        <v>32601.02</v>
      </c>
      <c r="H217" s="48">
        <v>30</v>
      </c>
    </row>
    <row r="218" spans="1:8" ht="11.25" customHeight="1" outlineLevel="2" x14ac:dyDescent="0.2">
      <c r="A218" s="42"/>
      <c r="B218" s="46" t="s">
        <v>4</v>
      </c>
      <c r="C218" s="47">
        <v>58463.32</v>
      </c>
      <c r="D218" s="51">
        <v>52</v>
      </c>
      <c r="E218" s="47">
        <v>-24477.71</v>
      </c>
      <c r="F218" s="48">
        <v>-21</v>
      </c>
      <c r="G218" s="47">
        <v>33985.61</v>
      </c>
      <c r="H218" s="48">
        <v>31</v>
      </c>
    </row>
    <row r="219" spans="1:8" ht="11.25" customHeight="1" outlineLevel="2" x14ac:dyDescent="0.2">
      <c r="A219" s="42"/>
      <c r="B219" s="46" t="s">
        <v>5</v>
      </c>
      <c r="C219" s="47">
        <v>58463.32</v>
      </c>
      <c r="D219" s="51">
        <v>52</v>
      </c>
      <c r="E219" s="47">
        <v>-22039.07</v>
      </c>
      <c r="F219" s="48">
        <v>-18</v>
      </c>
      <c r="G219" s="47">
        <v>36424.25</v>
      </c>
      <c r="H219" s="48">
        <v>34</v>
      </c>
    </row>
    <row r="220" spans="1:8" ht="11.25" customHeight="1" outlineLevel="2" x14ac:dyDescent="0.2">
      <c r="A220" s="42"/>
      <c r="B220" s="46" t="s">
        <v>6</v>
      </c>
      <c r="C220" s="47">
        <v>58463.32</v>
      </c>
      <c r="D220" s="51">
        <v>52</v>
      </c>
      <c r="E220" s="47">
        <v>-3236.24</v>
      </c>
      <c r="F220" s="48">
        <v>-2</v>
      </c>
      <c r="G220" s="47">
        <v>55227.08</v>
      </c>
      <c r="H220" s="48">
        <v>50</v>
      </c>
    </row>
    <row r="221" spans="1:8" ht="11.25" customHeight="1" outlineLevel="2" x14ac:dyDescent="0.2">
      <c r="A221" s="42"/>
      <c r="B221" s="46" t="s">
        <v>7</v>
      </c>
      <c r="C221" s="47">
        <v>58463.32</v>
      </c>
      <c r="D221" s="51">
        <v>52</v>
      </c>
      <c r="E221" s="47">
        <v>-35185.519999999997</v>
      </c>
      <c r="F221" s="48">
        <v>-27</v>
      </c>
      <c r="G221" s="47">
        <v>23277.8</v>
      </c>
      <c r="H221" s="48">
        <v>25</v>
      </c>
    </row>
    <row r="222" spans="1:8" ht="11.25" customHeight="1" outlineLevel="2" x14ac:dyDescent="0.2">
      <c r="A222" s="42"/>
      <c r="B222" s="46" t="s">
        <v>8</v>
      </c>
      <c r="C222" s="47">
        <v>58463.32</v>
      </c>
      <c r="D222" s="51">
        <v>52</v>
      </c>
      <c r="E222" s="47">
        <v>-49939.32</v>
      </c>
      <c r="F222" s="48">
        <v>-42</v>
      </c>
      <c r="G222" s="47">
        <v>8524</v>
      </c>
      <c r="H222" s="48">
        <v>10</v>
      </c>
    </row>
    <row r="223" spans="1:8" ht="11.25" customHeight="1" outlineLevel="2" x14ac:dyDescent="0.2">
      <c r="A223" s="42"/>
      <c r="B223" s="46" t="s">
        <v>9</v>
      </c>
      <c r="C223" s="47">
        <v>58463.32</v>
      </c>
      <c r="D223" s="51">
        <v>52</v>
      </c>
      <c r="E223" s="47">
        <v>-8040.22</v>
      </c>
      <c r="F223" s="48">
        <v>6</v>
      </c>
      <c r="G223" s="47">
        <v>50423.1</v>
      </c>
      <c r="H223" s="48">
        <v>58</v>
      </c>
    </row>
    <row r="224" spans="1:8" ht="11.25" customHeight="1" outlineLevel="2" x14ac:dyDescent="0.2">
      <c r="A224" s="42"/>
      <c r="B224" s="46" t="s">
        <v>10</v>
      </c>
      <c r="C224" s="47">
        <v>58463.32</v>
      </c>
      <c r="D224" s="51">
        <v>52</v>
      </c>
      <c r="E224" s="47">
        <v>0</v>
      </c>
      <c r="F224" s="48">
        <v>0</v>
      </c>
      <c r="G224" s="47">
        <v>58463.32</v>
      </c>
      <c r="H224" s="48">
        <v>52</v>
      </c>
    </row>
    <row r="225" spans="1:8" ht="11.25" customHeight="1" outlineLevel="2" x14ac:dyDescent="0.2">
      <c r="A225" s="42"/>
      <c r="B225" s="46" t="s">
        <v>11</v>
      </c>
      <c r="C225" s="47">
        <v>62960.480000000003</v>
      </c>
      <c r="D225" s="51">
        <v>56</v>
      </c>
      <c r="E225" s="47">
        <v>0</v>
      </c>
      <c r="F225" s="48">
        <v>0</v>
      </c>
      <c r="G225" s="47">
        <v>62960.480000000003</v>
      </c>
      <c r="H225" s="48">
        <v>56</v>
      </c>
    </row>
    <row r="226" spans="1:8" x14ac:dyDescent="0.2">
      <c r="A226" s="37" t="s">
        <v>188</v>
      </c>
      <c r="B226" s="37" t="s">
        <v>189</v>
      </c>
      <c r="C226" s="38">
        <v>1046718</v>
      </c>
      <c r="D226" s="43">
        <v>931</v>
      </c>
      <c r="E226" s="38">
        <v>-895787.09</v>
      </c>
      <c r="F226" s="39">
        <v>-754</v>
      </c>
      <c r="G226" s="40">
        <v>150930.91</v>
      </c>
      <c r="H226" s="41">
        <v>177</v>
      </c>
    </row>
    <row r="227" spans="1:8" ht="11.25" customHeight="1" outlineLevel="2" x14ac:dyDescent="0.2">
      <c r="A227" s="42"/>
      <c r="B227" s="46" t="s">
        <v>14</v>
      </c>
      <c r="C227" s="47">
        <v>87694.96</v>
      </c>
      <c r="D227" s="51">
        <v>78</v>
      </c>
      <c r="E227" s="47">
        <v>-82640.92</v>
      </c>
      <c r="F227" s="48">
        <v>-72</v>
      </c>
      <c r="G227" s="47">
        <v>5054.04</v>
      </c>
      <c r="H227" s="48">
        <v>6</v>
      </c>
    </row>
    <row r="228" spans="1:8" ht="11.25" customHeight="1" outlineLevel="2" x14ac:dyDescent="0.2">
      <c r="A228" s="42"/>
      <c r="B228" s="46" t="s">
        <v>15</v>
      </c>
      <c r="C228" s="47">
        <v>87694.96</v>
      </c>
      <c r="D228" s="51">
        <v>78</v>
      </c>
      <c r="E228" s="47">
        <v>-87694.96</v>
      </c>
      <c r="F228" s="48">
        <v>-78</v>
      </c>
      <c r="G228" s="47">
        <v>0</v>
      </c>
      <c r="H228" s="48">
        <v>0</v>
      </c>
    </row>
    <row r="229" spans="1:8" ht="11.25" customHeight="1" outlineLevel="2" x14ac:dyDescent="0.2">
      <c r="A229" s="42"/>
      <c r="B229" s="46" t="s">
        <v>16</v>
      </c>
      <c r="C229" s="47">
        <v>87694.96</v>
      </c>
      <c r="D229" s="51">
        <v>78</v>
      </c>
      <c r="E229" s="47">
        <v>-86010.28</v>
      </c>
      <c r="F229" s="48">
        <v>-76</v>
      </c>
      <c r="G229" s="47">
        <v>1684.68</v>
      </c>
      <c r="H229" s="48">
        <v>2</v>
      </c>
    </row>
    <row r="230" spans="1:8" ht="11.25" customHeight="1" outlineLevel="2" x14ac:dyDescent="0.2">
      <c r="A230" s="42"/>
      <c r="B230" s="46" t="s">
        <v>3</v>
      </c>
      <c r="C230" s="47">
        <v>87694.96</v>
      </c>
      <c r="D230" s="51">
        <v>78</v>
      </c>
      <c r="E230" s="47">
        <v>-71726.320000000007</v>
      </c>
      <c r="F230" s="48">
        <v>-42</v>
      </c>
      <c r="G230" s="47">
        <v>15968.64</v>
      </c>
      <c r="H230" s="48">
        <v>36</v>
      </c>
    </row>
    <row r="231" spans="1:8" ht="11.25" customHeight="1" outlineLevel="2" x14ac:dyDescent="0.2">
      <c r="A231" s="42"/>
      <c r="B231" s="46" t="s">
        <v>4</v>
      </c>
      <c r="C231" s="47">
        <v>87694.96</v>
      </c>
      <c r="D231" s="51">
        <v>78</v>
      </c>
      <c r="E231" s="47">
        <v>-64066.42</v>
      </c>
      <c r="F231" s="48">
        <v>-56</v>
      </c>
      <c r="G231" s="47">
        <v>23628.54</v>
      </c>
      <c r="H231" s="48">
        <v>22</v>
      </c>
    </row>
    <row r="232" spans="1:8" ht="11.25" customHeight="1" outlineLevel="2" x14ac:dyDescent="0.2">
      <c r="A232" s="42"/>
      <c r="B232" s="46" t="s">
        <v>5</v>
      </c>
      <c r="C232" s="47">
        <v>87694.96</v>
      </c>
      <c r="D232" s="51">
        <v>78</v>
      </c>
      <c r="E232" s="47">
        <v>-58952.02</v>
      </c>
      <c r="F232" s="48">
        <v>-50</v>
      </c>
      <c r="G232" s="47">
        <v>28742.94</v>
      </c>
      <c r="H232" s="48">
        <v>28</v>
      </c>
    </row>
    <row r="233" spans="1:8" ht="11.25" customHeight="1" outlineLevel="2" x14ac:dyDescent="0.2">
      <c r="A233" s="42"/>
      <c r="B233" s="46" t="s">
        <v>6</v>
      </c>
      <c r="C233" s="47">
        <v>87694.96</v>
      </c>
      <c r="D233" s="51">
        <v>78</v>
      </c>
      <c r="E233" s="47">
        <v>-61509.22</v>
      </c>
      <c r="F233" s="48">
        <v>-53</v>
      </c>
      <c r="G233" s="47">
        <v>26185.74</v>
      </c>
      <c r="H233" s="48">
        <v>25</v>
      </c>
    </row>
    <row r="234" spans="1:8" ht="11.25" customHeight="1" outlineLevel="2" x14ac:dyDescent="0.2">
      <c r="A234" s="42"/>
      <c r="B234" s="46" t="s">
        <v>7</v>
      </c>
      <c r="C234" s="47">
        <v>87694.96</v>
      </c>
      <c r="D234" s="51">
        <v>78</v>
      </c>
      <c r="E234" s="47">
        <v>-78318.559999999998</v>
      </c>
      <c r="F234" s="48">
        <v>-67</v>
      </c>
      <c r="G234" s="47">
        <v>9376.4</v>
      </c>
      <c r="H234" s="48">
        <v>11</v>
      </c>
    </row>
    <row r="235" spans="1:8" ht="11.25" customHeight="1" outlineLevel="2" x14ac:dyDescent="0.2">
      <c r="A235" s="42"/>
      <c r="B235" s="46" t="s">
        <v>8</v>
      </c>
      <c r="C235" s="47">
        <v>87694.96</v>
      </c>
      <c r="D235" s="51">
        <v>78</v>
      </c>
      <c r="E235" s="47">
        <v>-85137.76</v>
      </c>
      <c r="F235" s="48">
        <v>-75</v>
      </c>
      <c r="G235" s="47">
        <v>2557.1999999999998</v>
      </c>
      <c r="H235" s="48">
        <v>3</v>
      </c>
    </row>
    <row r="236" spans="1:8" ht="11.25" customHeight="1" outlineLevel="2" x14ac:dyDescent="0.2">
      <c r="A236" s="42"/>
      <c r="B236" s="46" t="s">
        <v>9</v>
      </c>
      <c r="C236" s="47">
        <v>87694.96</v>
      </c>
      <c r="D236" s="51">
        <v>78</v>
      </c>
      <c r="E236" s="47">
        <v>-73243.56</v>
      </c>
      <c r="F236" s="48">
        <v>-60</v>
      </c>
      <c r="G236" s="47">
        <v>14451.4</v>
      </c>
      <c r="H236" s="48">
        <v>18</v>
      </c>
    </row>
    <row r="237" spans="1:8" ht="11.25" customHeight="1" outlineLevel="2" x14ac:dyDescent="0.2">
      <c r="A237" s="42"/>
      <c r="B237" s="46" t="s">
        <v>10</v>
      </c>
      <c r="C237" s="47">
        <v>87694.96</v>
      </c>
      <c r="D237" s="51">
        <v>78</v>
      </c>
      <c r="E237" s="47">
        <v>-73243.56</v>
      </c>
      <c r="F237" s="48">
        <v>-61</v>
      </c>
      <c r="G237" s="47">
        <v>14451.4</v>
      </c>
      <c r="H237" s="48">
        <v>17</v>
      </c>
    </row>
    <row r="238" spans="1:8" ht="11.25" customHeight="1" outlineLevel="2" x14ac:dyDescent="0.2">
      <c r="A238" s="42"/>
      <c r="B238" s="46" t="s">
        <v>11</v>
      </c>
      <c r="C238" s="47">
        <v>82073.440000000002</v>
      </c>
      <c r="D238" s="51">
        <v>73</v>
      </c>
      <c r="E238" s="47">
        <v>-73243.509999999995</v>
      </c>
      <c r="F238" s="48">
        <v>-64</v>
      </c>
      <c r="G238" s="47">
        <v>8829.93</v>
      </c>
      <c r="H238" s="48">
        <v>9</v>
      </c>
    </row>
    <row r="239" spans="1:8" x14ac:dyDescent="0.2">
      <c r="A239" s="37" t="s">
        <v>190</v>
      </c>
      <c r="B239" s="37" t="s">
        <v>191</v>
      </c>
      <c r="C239" s="38">
        <v>740910</v>
      </c>
      <c r="D239" s="43">
        <v>659</v>
      </c>
      <c r="E239" s="38">
        <v>-620025.72</v>
      </c>
      <c r="F239" s="39">
        <v>-538</v>
      </c>
      <c r="G239" s="40">
        <v>120884.28</v>
      </c>
      <c r="H239" s="41">
        <v>121</v>
      </c>
    </row>
    <row r="240" spans="1:8" ht="11.25" customHeight="1" outlineLevel="2" x14ac:dyDescent="0.2">
      <c r="A240" s="42"/>
      <c r="B240" s="46" t="s">
        <v>14</v>
      </c>
      <c r="C240" s="47">
        <v>61836.19</v>
      </c>
      <c r="D240" s="51">
        <v>55</v>
      </c>
      <c r="E240" s="47">
        <v>-38573.17</v>
      </c>
      <c r="F240" s="48">
        <v>-32</v>
      </c>
      <c r="G240" s="47">
        <v>23263.02</v>
      </c>
      <c r="H240" s="48">
        <v>23</v>
      </c>
    </row>
    <row r="241" spans="1:8" ht="11.25" customHeight="1" outlineLevel="2" x14ac:dyDescent="0.2">
      <c r="A241" s="42"/>
      <c r="B241" s="46" t="s">
        <v>15</v>
      </c>
      <c r="C241" s="47">
        <v>61836.19</v>
      </c>
      <c r="D241" s="51">
        <v>55</v>
      </c>
      <c r="E241" s="47">
        <v>-57601.81</v>
      </c>
      <c r="F241" s="48">
        <v>-50</v>
      </c>
      <c r="G241" s="47">
        <v>4234.38</v>
      </c>
      <c r="H241" s="48">
        <v>5</v>
      </c>
    </row>
    <row r="242" spans="1:8" ht="11.25" customHeight="1" outlineLevel="2" x14ac:dyDescent="0.2">
      <c r="A242" s="42"/>
      <c r="B242" s="46" t="s">
        <v>16</v>
      </c>
      <c r="C242" s="47">
        <v>61836.19</v>
      </c>
      <c r="D242" s="51">
        <v>55</v>
      </c>
      <c r="E242" s="47">
        <v>-46377.14</v>
      </c>
      <c r="F242" s="48">
        <v>-41</v>
      </c>
      <c r="G242" s="47">
        <v>15459.05</v>
      </c>
      <c r="H242" s="48">
        <v>14</v>
      </c>
    </row>
    <row r="243" spans="1:8" ht="11.25" customHeight="1" outlineLevel="2" x14ac:dyDescent="0.2">
      <c r="A243" s="42"/>
      <c r="B243" s="46" t="s">
        <v>3</v>
      </c>
      <c r="C243" s="47">
        <v>61836.19</v>
      </c>
      <c r="D243" s="51">
        <v>55</v>
      </c>
      <c r="E243" s="47">
        <v>-42521.63</v>
      </c>
      <c r="F243" s="48">
        <v>-37</v>
      </c>
      <c r="G243" s="47">
        <v>19314.560000000001</v>
      </c>
      <c r="H243" s="48">
        <v>18</v>
      </c>
    </row>
    <row r="244" spans="1:8" ht="11.25" customHeight="1" outlineLevel="2" x14ac:dyDescent="0.2">
      <c r="A244" s="42"/>
      <c r="B244" s="46" t="s">
        <v>4</v>
      </c>
      <c r="C244" s="47">
        <v>61836.19</v>
      </c>
      <c r="D244" s="51">
        <v>55</v>
      </c>
      <c r="E244" s="47">
        <v>-61836.19</v>
      </c>
      <c r="F244" s="48">
        <v>-55</v>
      </c>
      <c r="G244" s="47">
        <v>0</v>
      </c>
      <c r="H244" s="48">
        <v>0</v>
      </c>
    </row>
    <row r="245" spans="1:8" ht="11.25" customHeight="1" outlineLevel="2" x14ac:dyDescent="0.2">
      <c r="A245" s="42"/>
      <c r="B245" s="46" t="s">
        <v>5</v>
      </c>
      <c r="C245" s="47">
        <v>61836.19</v>
      </c>
      <c r="D245" s="51">
        <v>55</v>
      </c>
      <c r="E245" s="47">
        <v>-52328.29</v>
      </c>
      <c r="F245" s="48">
        <v>-45</v>
      </c>
      <c r="G245" s="47">
        <v>9507.9</v>
      </c>
      <c r="H245" s="48">
        <v>10</v>
      </c>
    </row>
    <row r="246" spans="1:8" ht="11.25" customHeight="1" outlineLevel="2" x14ac:dyDescent="0.2">
      <c r="A246" s="42"/>
      <c r="B246" s="46" t="s">
        <v>6</v>
      </c>
      <c r="C246" s="47">
        <v>61836.19</v>
      </c>
      <c r="D246" s="51">
        <v>55</v>
      </c>
      <c r="E246" s="47">
        <v>-47213.89</v>
      </c>
      <c r="F246" s="48">
        <v>-39</v>
      </c>
      <c r="G246" s="47">
        <v>14622.3</v>
      </c>
      <c r="H246" s="48">
        <v>16</v>
      </c>
    </row>
    <row r="247" spans="1:8" ht="11.25" customHeight="1" outlineLevel="2" x14ac:dyDescent="0.2">
      <c r="A247" s="42"/>
      <c r="B247" s="46" t="s">
        <v>7</v>
      </c>
      <c r="C247" s="47">
        <v>61836.19</v>
      </c>
      <c r="D247" s="51">
        <v>55</v>
      </c>
      <c r="E247" s="47">
        <v>-58426.59</v>
      </c>
      <c r="F247" s="48">
        <v>-51</v>
      </c>
      <c r="G247" s="47">
        <v>3409.6</v>
      </c>
      <c r="H247" s="48">
        <v>4</v>
      </c>
    </row>
    <row r="248" spans="1:8" ht="11.25" customHeight="1" outlineLevel="2" x14ac:dyDescent="0.2">
      <c r="A248" s="42"/>
      <c r="B248" s="46" t="s">
        <v>8</v>
      </c>
      <c r="C248" s="47">
        <v>61836.19</v>
      </c>
      <c r="D248" s="51">
        <v>55</v>
      </c>
      <c r="E248" s="47">
        <v>-60983.79</v>
      </c>
      <c r="F248" s="48">
        <v>-54</v>
      </c>
      <c r="G248" s="47">
        <v>852.4</v>
      </c>
      <c r="H248" s="48">
        <v>1</v>
      </c>
    </row>
    <row r="249" spans="1:8" ht="11.25" customHeight="1" outlineLevel="2" x14ac:dyDescent="0.2">
      <c r="A249" s="42"/>
      <c r="B249" s="46" t="s">
        <v>9</v>
      </c>
      <c r="C249" s="47">
        <v>61836.19</v>
      </c>
      <c r="D249" s="51">
        <v>55</v>
      </c>
      <c r="E249" s="47">
        <v>-51387.76</v>
      </c>
      <c r="F249" s="48">
        <v>-44</v>
      </c>
      <c r="G249" s="47">
        <v>10448.43</v>
      </c>
      <c r="H249" s="48">
        <v>11</v>
      </c>
    </row>
    <row r="250" spans="1:8" ht="11.25" customHeight="1" outlineLevel="2" x14ac:dyDescent="0.2">
      <c r="A250" s="42"/>
      <c r="B250" s="46" t="s">
        <v>10</v>
      </c>
      <c r="C250" s="47">
        <v>61836.19</v>
      </c>
      <c r="D250" s="51">
        <v>55</v>
      </c>
      <c r="E250" s="47">
        <v>-51387.76</v>
      </c>
      <c r="F250" s="48">
        <v>-44</v>
      </c>
      <c r="G250" s="47">
        <v>10448.43</v>
      </c>
      <c r="H250" s="48">
        <v>11</v>
      </c>
    </row>
    <row r="251" spans="1:8" ht="11.25" customHeight="1" outlineLevel="2" x14ac:dyDescent="0.2">
      <c r="A251" s="42"/>
      <c r="B251" s="46" t="s">
        <v>11</v>
      </c>
      <c r="C251" s="47">
        <v>60711.91</v>
      </c>
      <c r="D251" s="51">
        <v>54</v>
      </c>
      <c r="E251" s="47">
        <v>-51387.7</v>
      </c>
      <c r="F251" s="48">
        <v>-46</v>
      </c>
      <c r="G251" s="47">
        <v>9324.2099999999991</v>
      </c>
      <c r="H251" s="48">
        <v>8</v>
      </c>
    </row>
    <row r="252" spans="1:8" ht="21" x14ac:dyDescent="0.2">
      <c r="A252" s="37" t="s">
        <v>135</v>
      </c>
      <c r="B252" s="37" t="s">
        <v>136</v>
      </c>
      <c r="C252" s="38">
        <v>1536911</v>
      </c>
      <c r="D252" s="39">
        <v>1367</v>
      </c>
      <c r="E252" s="38">
        <v>-502415.2</v>
      </c>
      <c r="F252" s="39">
        <v>-199</v>
      </c>
      <c r="G252" s="40">
        <v>1034495.8</v>
      </c>
      <c r="H252" s="41">
        <v>1168</v>
      </c>
    </row>
    <row r="253" spans="1:8" ht="11.25" customHeight="1" outlineLevel="2" x14ac:dyDescent="0.2">
      <c r="A253" s="42"/>
      <c r="B253" s="46" t="s">
        <v>14</v>
      </c>
      <c r="C253" s="47">
        <v>128169.61</v>
      </c>
      <c r="D253" s="51">
        <v>114</v>
      </c>
      <c r="E253" s="47">
        <v>-108309.64</v>
      </c>
      <c r="F253" s="48">
        <v>-91</v>
      </c>
      <c r="G253" s="47">
        <v>19859.97</v>
      </c>
      <c r="H253" s="48">
        <v>23</v>
      </c>
    </row>
    <row r="254" spans="1:8" ht="11.25" customHeight="1" outlineLevel="2" x14ac:dyDescent="0.2">
      <c r="A254" s="42"/>
      <c r="B254" s="46" t="s">
        <v>15</v>
      </c>
      <c r="C254" s="47">
        <v>128169.61</v>
      </c>
      <c r="D254" s="51">
        <v>114</v>
      </c>
      <c r="E254" s="47">
        <v>-54690.81</v>
      </c>
      <c r="F254" s="48">
        <v>-41</v>
      </c>
      <c r="G254" s="47">
        <v>73478.8</v>
      </c>
      <c r="H254" s="48">
        <v>73</v>
      </c>
    </row>
    <row r="255" spans="1:8" ht="11.25" customHeight="1" outlineLevel="2" x14ac:dyDescent="0.2">
      <c r="A255" s="42"/>
      <c r="B255" s="46" t="s">
        <v>16</v>
      </c>
      <c r="C255" s="47">
        <v>128169.61</v>
      </c>
      <c r="D255" s="51">
        <v>114</v>
      </c>
      <c r="E255" s="47">
        <v>-22453.54</v>
      </c>
      <c r="F255" s="48">
        <v>-5</v>
      </c>
      <c r="G255" s="47">
        <v>105716.07</v>
      </c>
      <c r="H255" s="48">
        <v>109</v>
      </c>
    </row>
    <row r="256" spans="1:8" ht="11.25" customHeight="1" outlineLevel="2" x14ac:dyDescent="0.2">
      <c r="A256" s="42"/>
      <c r="B256" s="46" t="s">
        <v>3</v>
      </c>
      <c r="C256" s="47">
        <v>128169.61</v>
      </c>
      <c r="D256" s="51">
        <v>114</v>
      </c>
      <c r="E256" s="47">
        <v>-11633.08</v>
      </c>
      <c r="F256" s="48">
        <v>-10</v>
      </c>
      <c r="G256" s="47">
        <v>116536.53</v>
      </c>
      <c r="H256" s="48">
        <v>104</v>
      </c>
    </row>
    <row r="257" spans="1:8" ht="11.25" customHeight="1" outlineLevel="2" x14ac:dyDescent="0.2">
      <c r="A257" s="42"/>
      <c r="B257" s="46" t="s">
        <v>4</v>
      </c>
      <c r="C257" s="47">
        <v>128169.61</v>
      </c>
      <c r="D257" s="51">
        <v>114</v>
      </c>
      <c r="E257" s="47">
        <v>-8098.88</v>
      </c>
      <c r="F257" s="48">
        <v>12</v>
      </c>
      <c r="G257" s="47">
        <v>120070.73</v>
      </c>
      <c r="H257" s="48">
        <v>126</v>
      </c>
    </row>
    <row r="258" spans="1:8" ht="11.25" customHeight="1" outlineLevel="2" x14ac:dyDescent="0.2">
      <c r="A258" s="42"/>
      <c r="B258" s="46" t="s">
        <v>5</v>
      </c>
      <c r="C258" s="47">
        <v>128169.61</v>
      </c>
      <c r="D258" s="51">
        <v>114</v>
      </c>
      <c r="E258" s="47">
        <v>-11202.86</v>
      </c>
      <c r="F258" s="48">
        <v>9</v>
      </c>
      <c r="G258" s="47">
        <v>116966.75</v>
      </c>
      <c r="H258" s="48">
        <v>123</v>
      </c>
    </row>
    <row r="259" spans="1:8" ht="11.25" customHeight="1" outlineLevel="2" x14ac:dyDescent="0.2">
      <c r="A259" s="42"/>
      <c r="B259" s="46" t="s">
        <v>6</v>
      </c>
      <c r="C259" s="47">
        <v>128169.61</v>
      </c>
      <c r="D259" s="51">
        <v>114</v>
      </c>
      <c r="E259" s="47">
        <v>-538.55999999999995</v>
      </c>
      <c r="F259" s="48">
        <v>22</v>
      </c>
      <c r="G259" s="47">
        <v>127631.05</v>
      </c>
      <c r="H259" s="48">
        <v>136</v>
      </c>
    </row>
    <row r="260" spans="1:8" ht="11.25" customHeight="1" outlineLevel="2" x14ac:dyDescent="0.2">
      <c r="A260" s="42"/>
      <c r="B260" s="46" t="s">
        <v>7</v>
      </c>
      <c r="C260" s="47">
        <v>128169.61</v>
      </c>
      <c r="D260" s="51">
        <v>114</v>
      </c>
      <c r="E260" s="47">
        <v>-69702.81</v>
      </c>
      <c r="F260" s="48">
        <v>-54</v>
      </c>
      <c r="G260" s="47">
        <v>58466.8</v>
      </c>
      <c r="H260" s="48">
        <v>60</v>
      </c>
    </row>
    <row r="261" spans="1:8" ht="11.25" customHeight="1" outlineLevel="2" x14ac:dyDescent="0.2">
      <c r="A261" s="42"/>
      <c r="B261" s="46" t="s">
        <v>8</v>
      </c>
      <c r="C261" s="47">
        <v>128169.61</v>
      </c>
      <c r="D261" s="51">
        <v>114</v>
      </c>
      <c r="E261" s="47">
        <v>-91024.46</v>
      </c>
      <c r="F261" s="48">
        <v>-71</v>
      </c>
      <c r="G261" s="47">
        <v>37145.15</v>
      </c>
      <c r="H261" s="48">
        <v>43</v>
      </c>
    </row>
    <row r="262" spans="1:8" ht="11.25" customHeight="1" outlineLevel="2" x14ac:dyDescent="0.2">
      <c r="A262" s="42"/>
      <c r="B262" s="46" t="s">
        <v>9</v>
      </c>
      <c r="C262" s="47">
        <v>128169.61</v>
      </c>
      <c r="D262" s="51">
        <v>114</v>
      </c>
      <c r="E262" s="47">
        <v>-41586.839999999997</v>
      </c>
      <c r="F262" s="48">
        <v>12</v>
      </c>
      <c r="G262" s="47">
        <v>86582.77</v>
      </c>
      <c r="H262" s="48">
        <v>126</v>
      </c>
    </row>
    <row r="263" spans="1:8" ht="11.25" customHeight="1" outlineLevel="2" x14ac:dyDescent="0.2">
      <c r="A263" s="42"/>
      <c r="B263" s="46" t="s">
        <v>10</v>
      </c>
      <c r="C263" s="47">
        <v>128169.61</v>
      </c>
      <c r="D263" s="51">
        <v>114</v>
      </c>
      <c r="E263" s="47">
        <v>-41586.839999999997</v>
      </c>
      <c r="F263" s="48">
        <v>10</v>
      </c>
      <c r="G263" s="47">
        <v>86582.77</v>
      </c>
      <c r="H263" s="48">
        <v>124</v>
      </c>
    </row>
    <row r="264" spans="1:8" ht="11.25" customHeight="1" outlineLevel="2" x14ac:dyDescent="0.2">
      <c r="A264" s="42"/>
      <c r="B264" s="46" t="s">
        <v>11</v>
      </c>
      <c r="C264" s="47">
        <v>127045.29</v>
      </c>
      <c r="D264" s="51">
        <v>113</v>
      </c>
      <c r="E264" s="47">
        <v>-41586.879999999997</v>
      </c>
      <c r="F264" s="48">
        <v>8</v>
      </c>
      <c r="G264" s="47">
        <v>85458.41</v>
      </c>
      <c r="H264" s="48">
        <v>121</v>
      </c>
    </row>
    <row r="265" spans="1:8" ht="21" x14ac:dyDescent="0.2">
      <c r="A265" s="37" t="s">
        <v>192</v>
      </c>
      <c r="B265" s="37" t="s">
        <v>193</v>
      </c>
      <c r="C265" s="38">
        <v>731916</v>
      </c>
      <c r="D265" s="43">
        <v>651</v>
      </c>
      <c r="E265" s="38">
        <v>-677617.25</v>
      </c>
      <c r="F265" s="39">
        <v>-587</v>
      </c>
      <c r="G265" s="40">
        <v>54298.75</v>
      </c>
      <c r="H265" s="41">
        <v>64</v>
      </c>
    </row>
    <row r="266" spans="1:8" ht="11.25" customHeight="1" outlineLevel="2" x14ac:dyDescent="0.2">
      <c r="A266" s="42"/>
      <c r="B266" s="46" t="s">
        <v>14</v>
      </c>
      <c r="C266" s="47">
        <v>60711.93</v>
      </c>
      <c r="D266" s="51">
        <v>54</v>
      </c>
      <c r="E266" s="47">
        <v>-55657.89</v>
      </c>
      <c r="F266" s="48">
        <v>-48</v>
      </c>
      <c r="G266" s="47">
        <v>5054.04</v>
      </c>
      <c r="H266" s="48">
        <v>6</v>
      </c>
    </row>
    <row r="267" spans="1:8" ht="11.25" customHeight="1" outlineLevel="2" x14ac:dyDescent="0.2">
      <c r="A267" s="42"/>
      <c r="B267" s="46" t="s">
        <v>15</v>
      </c>
      <c r="C267" s="47">
        <v>60711.93</v>
      </c>
      <c r="D267" s="51">
        <v>54</v>
      </c>
      <c r="E267" s="47">
        <v>-56500.23</v>
      </c>
      <c r="F267" s="48">
        <v>-49</v>
      </c>
      <c r="G267" s="47">
        <v>4211.7</v>
      </c>
      <c r="H267" s="48">
        <v>5</v>
      </c>
    </row>
    <row r="268" spans="1:8" ht="11.25" customHeight="1" outlineLevel="2" x14ac:dyDescent="0.2">
      <c r="A268" s="42"/>
      <c r="B268" s="46" t="s">
        <v>16</v>
      </c>
      <c r="C268" s="47">
        <v>60711.93</v>
      </c>
      <c r="D268" s="51">
        <v>54</v>
      </c>
      <c r="E268" s="47">
        <v>-57342.57</v>
      </c>
      <c r="F268" s="48">
        <v>-50</v>
      </c>
      <c r="G268" s="47">
        <v>3369.36</v>
      </c>
      <c r="H268" s="48">
        <v>4</v>
      </c>
    </row>
    <row r="269" spans="1:8" ht="11.25" customHeight="1" outlineLevel="2" x14ac:dyDescent="0.2">
      <c r="A269" s="42"/>
      <c r="B269" s="46" t="s">
        <v>3</v>
      </c>
      <c r="C269" s="47">
        <v>60711.93</v>
      </c>
      <c r="D269" s="51">
        <v>54</v>
      </c>
      <c r="E269" s="47">
        <v>-57342.57</v>
      </c>
      <c r="F269" s="48">
        <v>-50</v>
      </c>
      <c r="G269" s="47">
        <v>3369.36</v>
      </c>
      <c r="H269" s="48">
        <v>4</v>
      </c>
    </row>
    <row r="270" spans="1:8" ht="11.25" customHeight="1" outlineLevel="2" x14ac:dyDescent="0.2">
      <c r="A270" s="42"/>
      <c r="B270" s="46" t="s">
        <v>4</v>
      </c>
      <c r="C270" s="47">
        <v>60711.93</v>
      </c>
      <c r="D270" s="51">
        <v>54</v>
      </c>
      <c r="E270" s="47">
        <v>-57302.33</v>
      </c>
      <c r="F270" s="48">
        <v>-50</v>
      </c>
      <c r="G270" s="47">
        <v>3409.6</v>
      </c>
      <c r="H270" s="48">
        <v>4</v>
      </c>
    </row>
    <row r="271" spans="1:8" ht="11.25" customHeight="1" outlineLevel="2" x14ac:dyDescent="0.2">
      <c r="A271" s="42"/>
      <c r="B271" s="46" t="s">
        <v>5</v>
      </c>
      <c r="C271" s="47">
        <v>60711.93</v>
      </c>
      <c r="D271" s="51">
        <v>54</v>
      </c>
      <c r="E271" s="47">
        <v>-52187.93</v>
      </c>
      <c r="F271" s="48">
        <v>-44</v>
      </c>
      <c r="G271" s="47">
        <v>8524</v>
      </c>
      <c r="H271" s="48">
        <v>10</v>
      </c>
    </row>
    <row r="272" spans="1:8" ht="11.25" customHeight="1" outlineLevel="2" x14ac:dyDescent="0.2">
      <c r="A272" s="42"/>
      <c r="B272" s="46" t="s">
        <v>6</v>
      </c>
      <c r="C272" s="47">
        <v>60711.93</v>
      </c>
      <c r="D272" s="51">
        <v>54</v>
      </c>
      <c r="E272" s="47">
        <v>-60711.93</v>
      </c>
      <c r="F272" s="48">
        <v>-54</v>
      </c>
      <c r="G272" s="47">
        <v>0</v>
      </c>
      <c r="H272" s="48">
        <v>0</v>
      </c>
    </row>
    <row r="273" spans="1:8" ht="11.25" customHeight="1" outlineLevel="2" x14ac:dyDescent="0.2">
      <c r="A273" s="42"/>
      <c r="B273" s="46" t="s">
        <v>7</v>
      </c>
      <c r="C273" s="47">
        <v>60711.93</v>
      </c>
      <c r="D273" s="51">
        <v>54</v>
      </c>
      <c r="E273" s="47">
        <v>-52187.93</v>
      </c>
      <c r="F273" s="48">
        <v>-44</v>
      </c>
      <c r="G273" s="47">
        <v>8524</v>
      </c>
      <c r="H273" s="48">
        <v>10</v>
      </c>
    </row>
    <row r="274" spans="1:8" ht="11.25" customHeight="1" outlineLevel="2" x14ac:dyDescent="0.2">
      <c r="A274" s="42"/>
      <c r="B274" s="46" t="s">
        <v>8</v>
      </c>
      <c r="C274" s="47">
        <v>60711.93</v>
      </c>
      <c r="D274" s="51">
        <v>54</v>
      </c>
      <c r="E274" s="47">
        <v>-56449.93</v>
      </c>
      <c r="F274" s="48">
        <v>-49</v>
      </c>
      <c r="G274" s="47">
        <v>4262</v>
      </c>
      <c r="H274" s="48">
        <v>5</v>
      </c>
    </row>
    <row r="275" spans="1:8" ht="11.25" customHeight="1" outlineLevel="2" x14ac:dyDescent="0.2">
      <c r="A275" s="42"/>
      <c r="B275" s="46" t="s">
        <v>9</v>
      </c>
      <c r="C275" s="47">
        <v>60711.93</v>
      </c>
      <c r="D275" s="51">
        <v>54</v>
      </c>
      <c r="E275" s="47">
        <v>-57311.32</v>
      </c>
      <c r="F275" s="48">
        <v>-50</v>
      </c>
      <c r="G275" s="47">
        <v>3400.61</v>
      </c>
      <c r="H275" s="48">
        <v>4</v>
      </c>
    </row>
    <row r="276" spans="1:8" ht="11.25" customHeight="1" outlineLevel="2" x14ac:dyDescent="0.2">
      <c r="A276" s="42"/>
      <c r="B276" s="46" t="s">
        <v>10</v>
      </c>
      <c r="C276" s="47">
        <v>60711.93</v>
      </c>
      <c r="D276" s="51">
        <v>54</v>
      </c>
      <c r="E276" s="47">
        <v>-57311.32</v>
      </c>
      <c r="F276" s="48">
        <v>-50</v>
      </c>
      <c r="G276" s="47">
        <v>3400.61</v>
      </c>
      <c r="H276" s="48">
        <v>4</v>
      </c>
    </row>
    <row r="277" spans="1:8" ht="11.25" customHeight="1" outlineLevel="2" x14ac:dyDescent="0.2">
      <c r="A277" s="42"/>
      <c r="B277" s="46" t="s">
        <v>11</v>
      </c>
      <c r="C277" s="47">
        <v>64084.77</v>
      </c>
      <c r="D277" s="51">
        <v>57</v>
      </c>
      <c r="E277" s="47">
        <v>-57311.3</v>
      </c>
      <c r="F277" s="48">
        <v>-49</v>
      </c>
      <c r="G277" s="47">
        <v>6773.47</v>
      </c>
      <c r="H277" s="48">
        <v>8</v>
      </c>
    </row>
    <row r="278" spans="1:8" x14ac:dyDescent="0.2">
      <c r="A278" s="37" t="s">
        <v>137</v>
      </c>
      <c r="B278" s="37" t="s">
        <v>138</v>
      </c>
      <c r="C278" s="38">
        <v>1669578</v>
      </c>
      <c r="D278" s="39">
        <v>1485</v>
      </c>
      <c r="E278" s="38">
        <v>-926993.88</v>
      </c>
      <c r="F278" s="39">
        <v>-709</v>
      </c>
      <c r="G278" s="40">
        <v>742584.12</v>
      </c>
      <c r="H278" s="41">
        <v>776</v>
      </c>
    </row>
    <row r="279" spans="1:8" ht="11.25" customHeight="1" outlineLevel="2" x14ac:dyDescent="0.2">
      <c r="A279" s="42"/>
      <c r="B279" s="46" t="s">
        <v>14</v>
      </c>
      <c r="C279" s="47">
        <v>139412.57</v>
      </c>
      <c r="D279" s="51">
        <v>124</v>
      </c>
      <c r="E279" s="47">
        <v>-136755.59</v>
      </c>
      <c r="F279" s="48">
        <v>-122</v>
      </c>
      <c r="G279" s="47">
        <v>2656.98</v>
      </c>
      <c r="H279" s="48">
        <v>2</v>
      </c>
    </row>
    <row r="280" spans="1:8" ht="11.25" customHeight="1" outlineLevel="2" x14ac:dyDescent="0.2">
      <c r="A280" s="42"/>
      <c r="B280" s="46" t="s">
        <v>15</v>
      </c>
      <c r="C280" s="47">
        <v>139412.57</v>
      </c>
      <c r="D280" s="51">
        <v>124</v>
      </c>
      <c r="E280" s="47">
        <v>-123374.42</v>
      </c>
      <c r="F280" s="48">
        <v>-109</v>
      </c>
      <c r="G280" s="47">
        <v>16038.15</v>
      </c>
      <c r="H280" s="48">
        <v>15</v>
      </c>
    </row>
    <row r="281" spans="1:8" ht="11.25" customHeight="1" outlineLevel="2" x14ac:dyDescent="0.2">
      <c r="A281" s="42"/>
      <c r="B281" s="46" t="s">
        <v>16</v>
      </c>
      <c r="C281" s="47">
        <v>139412.57</v>
      </c>
      <c r="D281" s="51">
        <v>124</v>
      </c>
      <c r="E281" s="47">
        <v>-37956.92</v>
      </c>
      <c r="F281" s="48">
        <v>-22</v>
      </c>
      <c r="G281" s="47">
        <v>101455.65</v>
      </c>
      <c r="H281" s="48">
        <v>102</v>
      </c>
    </row>
    <row r="282" spans="1:8" ht="11.25" customHeight="1" outlineLevel="2" x14ac:dyDescent="0.2">
      <c r="A282" s="42"/>
      <c r="B282" s="46" t="s">
        <v>3</v>
      </c>
      <c r="C282" s="47">
        <v>139412.57</v>
      </c>
      <c r="D282" s="51">
        <v>124</v>
      </c>
      <c r="E282" s="47">
        <v>-59331.199999999997</v>
      </c>
      <c r="F282" s="48">
        <v>-43</v>
      </c>
      <c r="G282" s="47">
        <v>80081.37</v>
      </c>
      <c r="H282" s="48">
        <v>81</v>
      </c>
    </row>
    <row r="283" spans="1:8" ht="11.25" customHeight="1" outlineLevel="2" x14ac:dyDescent="0.2">
      <c r="A283" s="42"/>
      <c r="B283" s="46" t="s">
        <v>4</v>
      </c>
      <c r="C283" s="47">
        <v>139412.57</v>
      </c>
      <c r="D283" s="51">
        <v>124</v>
      </c>
      <c r="E283" s="47">
        <v>-85060.51</v>
      </c>
      <c r="F283" s="48">
        <v>-68</v>
      </c>
      <c r="G283" s="47">
        <v>54352.06</v>
      </c>
      <c r="H283" s="48">
        <v>56</v>
      </c>
    </row>
    <row r="284" spans="1:8" ht="11.25" customHeight="1" outlineLevel="2" x14ac:dyDescent="0.2">
      <c r="A284" s="42"/>
      <c r="B284" s="46" t="s">
        <v>5</v>
      </c>
      <c r="C284" s="47">
        <v>139412.57</v>
      </c>
      <c r="D284" s="51">
        <v>124</v>
      </c>
      <c r="E284" s="47">
        <v>-622.47</v>
      </c>
      <c r="F284" s="48">
        <v>38</v>
      </c>
      <c r="G284" s="47">
        <v>138790.1</v>
      </c>
      <c r="H284" s="48">
        <v>162</v>
      </c>
    </row>
    <row r="285" spans="1:8" ht="11.25" customHeight="1" outlineLevel="2" x14ac:dyDescent="0.2">
      <c r="A285" s="42"/>
      <c r="B285" s="46" t="s">
        <v>6</v>
      </c>
      <c r="C285" s="47">
        <v>139412.57</v>
      </c>
      <c r="D285" s="51">
        <v>124</v>
      </c>
      <c r="E285" s="47">
        <v>-67509.539999999994</v>
      </c>
      <c r="F285" s="48">
        <v>-60</v>
      </c>
      <c r="G285" s="47">
        <v>71903.03</v>
      </c>
      <c r="H285" s="48">
        <v>64</v>
      </c>
    </row>
    <row r="286" spans="1:8" ht="11.25" customHeight="1" outlineLevel="2" x14ac:dyDescent="0.2">
      <c r="A286" s="42"/>
      <c r="B286" s="46" t="s">
        <v>7</v>
      </c>
      <c r="C286" s="47">
        <v>139412.57</v>
      </c>
      <c r="D286" s="51">
        <v>124</v>
      </c>
      <c r="E286" s="47">
        <v>-85783.42</v>
      </c>
      <c r="F286" s="48">
        <v>-67</v>
      </c>
      <c r="G286" s="47">
        <v>53629.15</v>
      </c>
      <c r="H286" s="48">
        <v>57</v>
      </c>
    </row>
    <row r="287" spans="1:8" ht="11.25" customHeight="1" outlineLevel="2" x14ac:dyDescent="0.2">
      <c r="A287" s="42"/>
      <c r="B287" s="46" t="s">
        <v>8</v>
      </c>
      <c r="C287" s="47">
        <v>139412.57</v>
      </c>
      <c r="D287" s="51">
        <v>124</v>
      </c>
      <c r="E287" s="47">
        <v>-101380.97</v>
      </c>
      <c r="F287" s="48">
        <v>-84</v>
      </c>
      <c r="G287" s="47">
        <v>38031.599999999999</v>
      </c>
      <c r="H287" s="48">
        <v>40</v>
      </c>
    </row>
    <row r="288" spans="1:8" ht="11.25" customHeight="1" outlineLevel="2" x14ac:dyDescent="0.2">
      <c r="A288" s="42"/>
      <c r="B288" s="46" t="s">
        <v>9</v>
      </c>
      <c r="C288" s="47">
        <v>139412.57</v>
      </c>
      <c r="D288" s="51">
        <v>124</v>
      </c>
      <c r="E288" s="47">
        <v>-76406.28</v>
      </c>
      <c r="F288" s="48">
        <v>-56</v>
      </c>
      <c r="G288" s="47">
        <v>63006.29</v>
      </c>
      <c r="H288" s="48">
        <v>68</v>
      </c>
    </row>
    <row r="289" spans="1:8" ht="11.25" customHeight="1" outlineLevel="2" x14ac:dyDescent="0.2">
      <c r="A289" s="42"/>
      <c r="B289" s="46" t="s">
        <v>10</v>
      </c>
      <c r="C289" s="47">
        <v>139412.57</v>
      </c>
      <c r="D289" s="51">
        <v>124</v>
      </c>
      <c r="E289" s="47">
        <v>-76406.28</v>
      </c>
      <c r="F289" s="48">
        <v>-56</v>
      </c>
      <c r="G289" s="47">
        <v>63006.29</v>
      </c>
      <c r="H289" s="48">
        <v>68</v>
      </c>
    </row>
    <row r="290" spans="1:8" ht="11.25" customHeight="1" outlineLevel="2" x14ac:dyDescent="0.2">
      <c r="A290" s="42"/>
      <c r="B290" s="46" t="s">
        <v>11</v>
      </c>
      <c r="C290" s="47">
        <v>136039.73000000001</v>
      </c>
      <c r="D290" s="51">
        <v>121</v>
      </c>
      <c r="E290" s="47">
        <v>-76406.28</v>
      </c>
      <c r="F290" s="48">
        <v>-60</v>
      </c>
      <c r="G290" s="47">
        <v>59633.45</v>
      </c>
      <c r="H290" s="48">
        <v>61</v>
      </c>
    </row>
    <row r="291" spans="1:8" ht="21" x14ac:dyDescent="0.2">
      <c r="A291" s="37" t="s">
        <v>139</v>
      </c>
      <c r="B291" s="37" t="s">
        <v>140</v>
      </c>
      <c r="C291" s="38">
        <v>1874199</v>
      </c>
      <c r="D291" s="39">
        <v>1667</v>
      </c>
      <c r="E291" s="38">
        <v>-1295374.68</v>
      </c>
      <c r="F291" s="39">
        <v>-1092</v>
      </c>
      <c r="G291" s="40">
        <v>578824.31999999995</v>
      </c>
      <c r="H291" s="41">
        <v>575</v>
      </c>
    </row>
    <row r="292" spans="1:8" ht="11.25" customHeight="1" outlineLevel="2" x14ac:dyDescent="0.2">
      <c r="A292" s="42"/>
      <c r="B292" s="46" t="s">
        <v>14</v>
      </c>
      <c r="C292" s="47">
        <v>156276.94</v>
      </c>
      <c r="D292" s="51">
        <v>139</v>
      </c>
      <c r="E292" s="47">
        <v>-113892.3</v>
      </c>
      <c r="F292" s="48">
        <v>-99</v>
      </c>
      <c r="G292" s="47">
        <v>42384.639999999999</v>
      </c>
      <c r="H292" s="48">
        <v>40</v>
      </c>
    </row>
    <row r="293" spans="1:8" ht="11.25" customHeight="1" outlineLevel="2" x14ac:dyDescent="0.2">
      <c r="A293" s="42"/>
      <c r="B293" s="46" t="s">
        <v>15</v>
      </c>
      <c r="C293" s="47">
        <v>156276.94</v>
      </c>
      <c r="D293" s="51">
        <v>139</v>
      </c>
      <c r="E293" s="47">
        <v>-133427.65</v>
      </c>
      <c r="F293" s="48">
        <v>-119</v>
      </c>
      <c r="G293" s="47">
        <v>22849.29</v>
      </c>
      <c r="H293" s="48">
        <v>20</v>
      </c>
    </row>
    <row r="294" spans="1:8" ht="11.25" customHeight="1" outlineLevel="2" x14ac:dyDescent="0.2">
      <c r="A294" s="42"/>
      <c r="B294" s="46" t="s">
        <v>16</v>
      </c>
      <c r="C294" s="47">
        <v>156276.94</v>
      </c>
      <c r="D294" s="51">
        <v>139</v>
      </c>
      <c r="E294" s="47">
        <v>-86598.58</v>
      </c>
      <c r="F294" s="48">
        <v>-72</v>
      </c>
      <c r="G294" s="47">
        <v>69678.36</v>
      </c>
      <c r="H294" s="48">
        <v>67</v>
      </c>
    </row>
    <row r="295" spans="1:8" ht="11.25" customHeight="1" outlineLevel="2" x14ac:dyDescent="0.2">
      <c r="A295" s="42"/>
      <c r="B295" s="46" t="s">
        <v>3</v>
      </c>
      <c r="C295" s="47">
        <v>156276.94</v>
      </c>
      <c r="D295" s="51">
        <v>139</v>
      </c>
      <c r="E295" s="47">
        <v>-97444</v>
      </c>
      <c r="F295" s="48">
        <v>-84</v>
      </c>
      <c r="G295" s="47">
        <v>58832.94</v>
      </c>
      <c r="H295" s="48">
        <v>55</v>
      </c>
    </row>
    <row r="296" spans="1:8" ht="11.25" customHeight="1" outlineLevel="2" x14ac:dyDescent="0.2">
      <c r="A296" s="42"/>
      <c r="B296" s="46" t="s">
        <v>4</v>
      </c>
      <c r="C296" s="47">
        <v>156276.94</v>
      </c>
      <c r="D296" s="51">
        <v>139</v>
      </c>
      <c r="E296" s="47">
        <v>-98999.92</v>
      </c>
      <c r="F296" s="48">
        <v>-86</v>
      </c>
      <c r="G296" s="47">
        <v>57277.02</v>
      </c>
      <c r="H296" s="48">
        <v>53</v>
      </c>
    </row>
    <row r="297" spans="1:8" ht="11.25" customHeight="1" outlineLevel="2" x14ac:dyDescent="0.2">
      <c r="A297" s="42"/>
      <c r="B297" s="46" t="s">
        <v>5</v>
      </c>
      <c r="C297" s="47">
        <v>156276.94</v>
      </c>
      <c r="D297" s="51">
        <v>139</v>
      </c>
      <c r="E297" s="47">
        <v>-97506.71</v>
      </c>
      <c r="F297" s="48">
        <v>-83</v>
      </c>
      <c r="G297" s="47">
        <v>58770.23</v>
      </c>
      <c r="H297" s="48">
        <v>56</v>
      </c>
    </row>
    <row r="298" spans="1:8" ht="11.25" customHeight="1" outlineLevel="2" x14ac:dyDescent="0.2">
      <c r="A298" s="42"/>
      <c r="B298" s="46" t="s">
        <v>6</v>
      </c>
      <c r="C298" s="47">
        <v>156276.94</v>
      </c>
      <c r="D298" s="51">
        <v>139</v>
      </c>
      <c r="E298" s="47">
        <v>-92061.56</v>
      </c>
      <c r="F298" s="48">
        <v>-80</v>
      </c>
      <c r="G298" s="47">
        <v>64215.38</v>
      </c>
      <c r="H298" s="48">
        <v>59</v>
      </c>
    </row>
    <row r="299" spans="1:8" ht="11.25" customHeight="1" outlineLevel="2" x14ac:dyDescent="0.2">
      <c r="A299" s="42"/>
      <c r="B299" s="46" t="s">
        <v>7</v>
      </c>
      <c r="C299" s="47">
        <v>156276.94</v>
      </c>
      <c r="D299" s="51">
        <v>139</v>
      </c>
      <c r="E299" s="47">
        <v>-116034.76</v>
      </c>
      <c r="F299" s="48">
        <v>-79</v>
      </c>
      <c r="G299" s="47">
        <v>40242.18</v>
      </c>
      <c r="H299" s="48">
        <v>60</v>
      </c>
    </row>
    <row r="300" spans="1:8" ht="11.25" customHeight="1" outlineLevel="2" x14ac:dyDescent="0.2">
      <c r="A300" s="42"/>
      <c r="B300" s="46" t="s">
        <v>8</v>
      </c>
      <c r="C300" s="47">
        <v>156276.94</v>
      </c>
      <c r="D300" s="51">
        <v>139</v>
      </c>
      <c r="E300" s="47">
        <v>-136408.74</v>
      </c>
      <c r="F300" s="48">
        <v>-118</v>
      </c>
      <c r="G300" s="47">
        <v>19868.2</v>
      </c>
      <c r="H300" s="48">
        <v>21</v>
      </c>
    </row>
    <row r="301" spans="1:8" ht="11.25" customHeight="1" outlineLevel="2" x14ac:dyDescent="0.2">
      <c r="A301" s="42"/>
      <c r="B301" s="46" t="s">
        <v>9</v>
      </c>
      <c r="C301" s="47">
        <v>156276.94</v>
      </c>
      <c r="D301" s="51">
        <v>139</v>
      </c>
      <c r="E301" s="47">
        <v>-100897.41</v>
      </c>
      <c r="F301" s="48">
        <v>-83</v>
      </c>
      <c r="G301" s="47">
        <v>55379.53</v>
      </c>
      <c r="H301" s="48">
        <v>56</v>
      </c>
    </row>
    <row r="302" spans="1:8" ht="11.25" customHeight="1" outlineLevel="2" x14ac:dyDescent="0.2">
      <c r="A302" s="42"/>
      <c r="B302" s="46" t="s">
        <v>10</v>
      </c>
      <c r="C302" s="47">
        <v>156276.94</v>
      </c>
      <c r="D302" s="51">
        <v>139</v>
      </c>
      <c r="E302" s="47">
        <v>-111051.52</v>
      </c>
      <c r="F302" s="48">
        <v>-96</v>
      </c>
      <c r="G302" s="47">
        <v>45225.42</v>
      </c>
      <c r="H302" s="48">
        <v>43</v>
      </c>
    </row>
    <row r="303" spans="1:8" ht="11.25" customHeight="1" outlineLevel="2" x14ac:dyDescent="0.2">
      <c r="A303" s="42"/>
      <c r="B303" s="46" t="s">
        <v>11</v>
      </c>
      <c r="C303" s="47">
        <v>155152.66</v>
      </c>
      <c r="D303" s="51">
        <v>138</v>
      </c>
      <c r="E303" s="47">
        <v>-111051.53</v>
      </c>
      <c r="F303" s="48">
        <v>-93</v>
      </c>
      <c r="G303" s="47">
        <v>44101.13</v>
      </c>
      <c r="H303" s="48">
        <v>45</v>
      </c>
    </row>
    <row r="304" spans="1:8" ht="21" x14ac:dyDescent="0.2">
      <c r="A304" s="37" t="s">
        <v>141</v>
      </c>
      <c r="B304" s="37" t="s">
        <v>142</v>
      </c>
      <c r="C304" s="38">
        <v>742035</v>
      </c>
      <c r="D304" s="43">
        <v>660</v>
      </c>
      <c r="E304" s="38">
        <v>-192262.83</v>
      </c>
      <c r="F304" s="39">
        <v>-76</v>
      </c>
      <c r="G304" s="40">
        <v>549772.17000000004</v>
      </c>
      <c r="H304" s="41">
        <v>584</v>
      </c>
    </row>
    <row r="305" spans="1:8" ht="11.25" customHeight="1" outlineLevel="2" x14ac:dyDescent="0.2">
      <c r="A305" s="42"/>
      <c r="B305" s="46" t="s">
        <v>14</v>
      </c>
      <c r="C305" s="47">
        <v>61836.25</v>
      </c>
      <c r="D305" s="51">
        <v>55</v>
      </c>
      <c r="E305" s="47">
        <v>-19381.16</v>
      </c>
      <c r="F305" s="48">
        <v>41</v>
      </c>
      <c r="G305" s="47">
        <v>42455.09</v>
      </c>
      <c r="H305" s="48">
        <v>96</v>
      </c>
    </row>
    <row r="306" spans="1:8" ht="11.25" customHeight="1" outlineLevel="2" x14ac:dyDescent="0.2">
      <c r="A306" s="42"/>
      <c r="B306" s="46" t="s">
        <v>15</v>
      </c>
      <c r="C306" s="47">
        <v>61836.25</v>
      </c>
      <c r="D306" s="51">
        <v>55</v>
      </c>
      <c r="E306" s="47">
        <v>0</v>
      </c>
      <c r="F306" s="48">
        <v>0</v>
      </c>
      <c r="G306" s="47">
        <v>61836.25</v>
      </c>
      <c r="H306" s="48">
        <v>55</v>
      </c>
    </row>
    <row r="307" spans="1:8" ht="11.25" customHeight="1" outlineLevel="2" x14ac:dyDescent="0.2">
      <c r="A307" s="42"/>
      <c r="B307" s="46" t="s">
        <v>16</v>
      </c>
      <c r="C307" s="47">
        <v>61836.25</v>
      </c>
      <c r="D307" s="51">
        <v>55</v>
      </c>
      <c r="E307" s="47">
        <v>0</v>
      </c>
      <c r="F307" s="48">
        <v>0</v>
      </c>
      <c r="G307" s="47">
        <v>61836.25</v>
      </c>
      <c r="H307" s="48">
        <v>55</v>
      </c>
    </row>
    <row r="308" spans="1:8" ht="11.25" customHeight="1" outlineLevel="2" x14ac:dyDescent="0.2">
      <c r="A308" s="42"/>
      <c r="B308" s="46" t="s">
        <v>3</v>
      </c>
      <c r="C308" s="47">
        <v>61836.25</v>
      </c>
      <c r="D308" s="51">
        <v>55</v>
      </c>
      <c r="E308" s="47">
        <v>1398.11</v>
      </c>
      <c r="F308" s="48">
        <v>3</v>
      </c>
      <c r="G308" s="47">
        <v>63234.36</v>
      </c>
      <c r="H308" s="48">
        <v>58</v>
      </c>
    </row>
    <row r="309" spans="1:8" ht="11.25" customHeight="1" outlineLevel="2" x14ac:dyDescent="0.2">
      <c r="A309" s="42"/>
      <c r="B309" s="46" t="s">
        <v>4</v>
      </c>
      <c r="C309" s="47">
        <v>61836.25</v>
      </c>
      <c r="D309" s="51">
        <v>55</v>
      </c>
      <c r="E309" s="47">
        <v>0</v>
      </c>
      <c r="F309" s="48">
        <v>0</v>
      </c>
      <c r="G309" s="47">
        <v>61836.25</v>
      </c>
      <c r="H309" s="48">
        <v>55</v>
      </c>
    </row>
    <row r="310" spans="1:8" ht="11.25" customHeight="1" outlineLevel="2" x14ac:dyDescent="0.2">
      <c r="A310" s="42"/>
      <c r="B310" s="46" t="s">
        <v>5</v>
      </c>
      <c r="C310" s="47">
        <v>61836.25</v>
      </c>
      <c r="D310" s="51">
        <v>55</v>
      </c>
      <c r="E310" s="47">
        <v>0</v>
      </c>
      <c r="F310" s="48">
        <v>0</v>
      </c>
      <c r="G310" s="47">
        <v>61836.25</v>
      </c>
      <c r="H310" s="48">
        <v>55</v>
      </c>
    </row>
    <row r="311" spans="1:8" ht="11.25" customHeight="1" outlineLevel="2" x14ac:dyDescent="0.2">
      <c r="A311" s="42"/>
      <c r="B311" s="46" t="s">
        <v>6</v>
      </c>
      <c r="C311" s="47">
        <v>61836.25</v>
      </c>
      <c r="D311" s="51">
        <v>55</v>
      </c>
      <c r="E311" s="47">
        <v>-43328.04</v>
      </c>
      <c r="F311" s="48">
        <v>-38</v>
      </c>
      <c r="G311" s="47">
        <v>18508.21</v>
      </c>
      <c r="H311" s="48">
        <v>17</v>
      </c>
    </row>
    <row r="312" spans="1:8" ht="11.25" customHeight="1" outlineLevel="2" x14ac:dyDescent="0.2">
      <c r="A312" s="42"/>
      <c r="B312" s="46" t="s">
        <v>7</v>
      </c>
      <c r="C312" s="47">
        <v>61836.25</v>
      </c>
      <c r="D312" s="51">
        <v>55</v>
      </c>
      <c r="E312" s="47">
        <v>-43819.99</v>
      </c>
      <c r="F312" s="48">
        <v>-38</v>
      </c>
      <c r="G312" s="47">
        <v>18016.259999999998</v>
      </c>
      <c r="H312" s="48">
        <v>17</v>
      </c>
    </row>
    <row r="313" spans="1:8" ht="11.25" customHeight="1" outlineLevel="2" x14ac:dyDescent="0.2">
      <c r="A313" s="42"/>
      <c r="B313" s="46" t="s">
        <v>8</v>
      </c>
      <c r="C313" s="47">
        <v>61836.25</v>
      </c>
      <c r="D313" s="51">
        <v>55</v>
      </c>
      <c r="E313" s="47">
        <v>-39066.04</v>
      </c>
      <c r="F313" s="48">
        <v>-32</v>
      </c>
      <c r="G313" s="47">
        <v>22770.21</v>
      </c>
      <c r="H313" s="48">
        <v>23</v>
      </c>
    </row>
    <row r="314" spans="1:8" ht="11.25" customHeight="1" outlineLevel="2" x14ac:dyDescent="0.2">
      <c r="A314" s="42"/>
      <c r="B314" s="46" t="s">
        <v>9</v>
      </c>
      <c r="C314" s="47">
        <v>61836.25</v>
      </c>
      <c r="D314" s="51">
        <v>55</v>
      </c>
      <c r="E314" s="47">
        <v>-16021.92</v>
      </c>
      <c r="F314" s="48">
        <v>-4</v>
      </c>
      <c r="G314" s="47">
        <v>45814.33</v>
      </c>
      <c r="H314" s="48">
        <v>51</v>
      </c>
    </row>
    <row r="315" spans="1:8" ht="11.25" customHeight="1" outlineLevel="2" x14ac:dyDescent="0.2">
      <c r="A315" s="42"/>
      <c r="B315" s="46" t="s">
        <v>10</v>
      </c>
      <c r="C315" s="47">
        <v>61836.25</v>
      </c>
      <c r="D315" s="51">
        <v>55</v>
      </c>
      <c r="E315" s="47">
        <v>-16021.92</v>
      </c>
      <c r="F315" s="48">
        <v>-4</v>
      </c>
      <c r="G315" s="47">
        <v>45814.33</v>
      </c>
      <c r="H315" s="48">
        <v>51</v>
      </c>
    </row>
    <row r="316" spans="1:8" ht="11.25" customHeight="1" outlineLevel="2" x14ac:dyDescent="0.2">
      <c r="A316" s="42"/>
      <c r="B316" s="46" t="s">
        <v>11</v>
      </c>
      <c r="C316" s="47">
        <v>61836.25</v>
      </c>
      <c r="D316" s="51">
        <v>55</v>
      </c>
      <c r="E316" s="47">
        <v>-16021.87</v>
      </c>
      <c r="F316" s="48">
        <v>-4</v>
      </c>
      <c r="G316" s="47">
        <v>45814.38</v>
      </c>
      <c r="H316" s="48">
        <v>51</v>
      </c>
    </row>
    <row r="317" spans="1:8" ht="21" x14ac:dyDescent="0.2">
      <c r="A317" s="37" t="s">
        <v>119</v>
      </c>
      <c r="B317" s="37" t="s">
        <v>120</v>
      </c>
      <c r="C317" s="38">
        <v>4923287</v>
      </c>
      <c r="D317" s="39">
        <v>4379</v>
      </c>
      <c r="E317" s="38">
        <v>-1937502.89</v>
      </c>
      <c r="F317" s="39">
        <v>-1414</v>
      </c>
      <c r="G317" s="40">
        <v>2985784.11</v>
      </c>
      <c r="H317" s="41">
        <v>2965</v>
      </c>
    </row>
    <row r="318" spans="1:8" ht="11.25" customHeight="1" outlineLevel="2" x14ac:dyDescent="0.2">
      <c r="A318" s="42"/>
      <c r="B318" s="46" t="s">
        <v>14</v>
      </c>
      <c r="C318" s="47">
        <v>410367.61</v>
      </c>
      <c r="D318" s="51">
        <v>365</v>
      </c>
      <c r="E318" s="47">
        <v>-219208.84</v>
      </c>
      <c r="F318" s="48">
        <v>-190</v>
      </c>
      <c r="G318" s="47">
        <v>191158.77</v>
      </c>
      <c r="H318" s="48">
        <v>175</v>
      </c>
    </row>
    <row r="319" spans="1:8" ht="11.25" customHeight="1" outlineLevel="2" x14ac:dyDescent="0.2">
      <c r="A319" s="42"/>
      <c r="B319" s="46" t="s">
        <v>15</v>
      </c>
      <c r="C319" s="47">
        <v>410367.61</v>
      </c>
      <c r="D319" s="51">
        <v>365</v>
      </c>
      <c r="E319" s="47">
        <v>-265556.42</v>
      </c>
      <c r="F319" s="48">
        <v>-132</v>
      </c>
      <c r="G319" s="47">
        <v>144811.19</v>
      </c>
      <c r="H319" s="48">
        <v>233</v>
      </c>
    </row>
    <row r="320" spans="1:8" ht="11.25" customHeight="1" outlineLevel="2" x14ac:dyDescent="0.2">
      <c r="A320" s="42"/>
      <c r="B320" s="46" t="s">
        <v>16</v>
      </c>
      <c r="C320" s="47">
        <v>410367.61</v>
      </c>
      <c r="D320" s="51">
        <v>365</v>
      </c>
      <c r="E320" s="47">
        <v>-148465.29999999999</v>
      </c>
      <c r="F320" s="48">
        <v>-114</v>
      </c>
      <c r="G320" s="47">
        <v>261902.31</v>
      </c>
      <c r="H320" s="48">
        <v>251</v>
      </c>
    </row>
    <row r="321" spans="1:8" ht="11.25" customHeight="1" outlineLevel="2" x14ac:dyDescent="0.2">
      <c r="A321" s="42"/>
      <c r="B321" s="46" t="s">
        <v>3</v>
      </c>
      <c r="C321" s="47">
        <v>410367.61</v>
      </c>
      <c r="D321" s="51">
        <v>365</v>
      </c>
      <c r="E321" s="47">
        <v>-63292.34</v>
      </c>
      <c r="F321" s="48">
        <v>-57</v>
      </c>
      <c r="G321" s="47">
        <v>347075.27</v>
      </c>
      <c r="H321" s="48">
        <v>308</v>
      </c>
    </row>
    <row r="322" spans="1:8" ht="11.25" customHeight="1" outlineLevel="2" x14ac:dyDescent="0.2">
      <c r="A322" s="42"/>
      <c r="B322" s="46" t="s">
        <v>4</v>
      </c>
      <c r="C322" s="47">
        <v>410367.61</v>
      </c>
      <c r="D322" s="51">
        <v>365</v>
      </c>
      <c r="E322" s="47">
        <v>-44407.51</v>
      </c>
      <c r="F322" s="48">
        <v>-28</v>
      </c>
      <c r="G322" s="47">
        <v>365960.1</v>
      </c>
      <c r="H322" s="48">
        <v>337</v>
      </c>
    </row>
    <row r="323" spans="1:8" ht="11.25" customHeight="1" outlineLevel="2" x14ac:dyDescent="0.2">
      <c r="A323" s="42"/>
      <c r="B323" s="46" t="s">
        <v>5</v>
      </c>
      <c r="C323" s="47">
        <v>410367.61</v>
      </c>
      <c r="D323" s="51">
        <v>365</v>
      </c>
      <c r="E323" s="47">
        <v>-140231.51999999999</v>
      </c>
      <c r="F323" s="48">
        <v>-105</v>
      </c>
      <c r="G323" s="47">
        <v>270136.09000000003</v>
      </c>
      <c r="H323" s="48">
        <v>260</v>
      </c>
    </row>
    <row r="324" spans="1:8" ht="11.25" customHeight="1" outlineLevel="2" x14ac:dyDescent="0.2">
      <c r="A324" s="42"/>
      <c r="B324" s="46" t="s">
        <v>6</v>
      </c>
      <c r="C324" s="47">
        <v>410367.61</v>
      </c>
      <c r="D324" s="51">
        <v>365</v>
      </c>
      <c r="E324" s="47">
        <v>-140231.17000000001</v>
      </c>
      <c r="F324" s="48">
        <v>-112</v>
      </c>
      <c r="G324" s="47">
        <v>270136.44</v>
      </c>
      <c r="H324" s="48">
        <v>253</v>
      </c>
    </row>
    <row r="325" spans="1:8" ht="11.25" customHeight="1" outlineLevel="2" x14ac:dyDescent="0.2">
      <c r="A325" s="42"/>
      <c r="B325" s="46" t="s">
        <v>7</v>
      </c>
      <c r="C325" s="47">
        <v>410367.61</v>
      </c>
      <c r="D325" s="51">
        <v>365</v>
      </c>
      <c r="E325" s="47">
        <v>-203199.29</v>
      </c>
      <c r="F325" s="48">
        <v>-168</v>
      </c>
      <c r="G325" s="47">
        <v>207168.32</v>
      </c>
      <c r="H325" s="48">
        <v>197</v>
      </c>
    </row>
    <row r="326" spans="1:8" ht="11.25" customHeight="1" outlineLevel="2" x14ac:dyDescent="0.2">
      <c r="A326" s="42"/>
      <c r="B326" s="46" t="s">
        <v>8</v>
      </c>
      <c r="C326" s="47">
        <v>410367.61</v>
      </c>
      <c r="D326" s="51">
        <v>365</v>
      </c>
      <c r="E326" s="47">
        <v>-229378.02</v>
      </c>
      <c r="F326" s="48">
        <v>-182</v>
      </c>
      <c r="G326" s="47">
        <v>180989.59</v>
      </c>
      <c r="H326" s="48">
        <v>183</v>
      </c>
    </row>
    <row r="327" spans="1:8" ht="11.25" customHeight="1" outlineLevel="2" x14ac:dyDescent="0.2">
      <c r="A327" s="42"/>
      <c r="B327" s="46" t="s">
        <v>9</v>
      </c>
      <c r="C327" s="47">
        <v>410367.61</v>
      </c>
      <c r="D327" s="51">
        <v>365</v>
      </c>
      <c r="E327" s="47">
        <v>-161177.48000000001</v>
      </c>
      <c r="F327" s="48">
        <v>-108</v>
      </c>
      <c r="G327" s="47">
        <v>249190.13</v>
      </c>
      <c r="H327" s="48">
        <v>257</v>
      </c>
    </row>
    <row r="328" spans="1:8" ht="11.25" customHeight="1" outlineLevel="2" x14ac:dyDescent="0.2">
      <c r="A328" s="42"/>
      <c r="B328" s="46" t="s">
        <v>10</v>
      </c>
      <c r="C328" s="47">
        <v>410367.61</v>
      </c>
      <c r="D328" s="51">
        <v>365</v>
      </c>
      <c r="E328" s="47">
        <v>-161177.48000000001</v>
      </c>
      <c r="F328" s="48">
        <v>-108</v>
      </c>
      <c r="G328" s="47">
        <v>249190.13</v>
      </c>
      <c r="H328" s="48">
        <v>257</v>
      </c>
    </row>
    <row r="329" spans="1:8" ht="11.25" customHeight="1" outlineLevel="2" x14ac:dyDescent="0.2">
      <c r="A329" s="42"/>
      <c r="B329" s="46" t="s">
        <v>11</v>
      </c>
      <c r="C329" s="47">
        <v>409243.29</v>
      </c>
      <c r="D329" s="51">
        <v>364</v>
      </c>
      <c r="E329" s="47">
        <v>-161177.51999999999</v>
      </c>
      <c r="F329" s="48">
        <v>-110</v>
      </c>
      <c r="G329" s="47">
        <v>248065.77</v>
      </c>
      <c r="H329" s="48">
        <v>254</v>
      </c>
    </row>
    <row r="330" spans="1:8" ht="21" x14ac:dyDescent="0.2">
      <c r="A330" s="37" t="s">
        <v>143</v>
      </c>
      <c r="B330" s="37" t="s">
        <v>144</v>
      </c>
      <c r="C330" s="38">
        <v>1997872</v>
      </c>
      <c r="D330" s="39">
        <v>1777</v>
      </c>
      <c r="E330" s="38">
        <v>-1578083.04</v>
      </c>
      <c r="F330" s="39">
        <v>-1338</v>
      </c>
      <c r="G330" s="40">
        <v>419788.96</v>
      </c>
      <c r="H330" s="41">
        <v>439</v>
      </c>
    </row>
    <row r="331" spans="1:8" ht="11.25" customHeight="1" outlineLevel="2" x14ac:dyDescent="0.2">
      <c r="A331" s="42"/>
      <c r="B331" s="46" t="s">
        <v>14</v>
      </c>
      <c r="C331" s="47">
        <v>166395.64000000001</v>
      </c>
      <c r="D331" s="51">
        <v>148</v>
      </c>
      <c r="E331" s="47">
        <v>-141125.44</v>
      </c>
      <c r="F331" s="48">
        <v>-118</v>
      </c>
      <c r="G331" s="47">
        <v>25270.2</v>
      </c>
      <c r="H331" s="48">
        <v>30</v>
      </c>
    </row>
    <row r="332" spans="1:8" ht="11.25" customHeight="1" outlineLevel="2" x14ac:dyDescent="0.2">
      <c r="A332" s="42"/>
      <c r="B332" s="46" t="s">
        <v>15</v>
      </c>
      <c r="C332" s="47">
        <v>166395.64000000001</v>
      </c>
      <c r="D332" s="51">
        <v>148</v>
      </c>
      <c r="E332" s="47">
        <v>-152918.20000000001</v>
      </c>
      <c r="F332" s="48">
        <v>-132</v>
      </c>
      <c r="G332" s="47">
        <v>13477.44</v>
      </c>
      <c r="H332" s="48">
        <v>16</v>
      </c>
    </row>
    <row r="333" spans="1:8" ht="11.25" customHeight="1" outlineLevel="2" x14ac:dyDescent="0.2">
      <c r="A333" s="42"/>
      <c r="B333" s="46" t="s">
        <v>16</v>
      </c>
      <c r="C333" s="47">
        <v>166395.64000000001</v>
      </c>
      <c r="D333" s="51">
        <v>148</v>
      </c>
      <c r="E333" s="47">
        <v>-129419.53</v>
      </c>
      <c r="F333" s="48">
        <v>-114</v>
      </c>
      <c r="G333" s="47">
        <v>36976.11</v>
      </c>
      <c r="H333" s="48">
        <v>34</v>
      </c>
    </row>
    <row r="334" spans="1:8" ht="11.25" customHeight="1" outlineLevel="2" x14ac:dyDescent="0.2">
      <c r="A334" s="42"/>
      <c r="B334" s="46" t="s">
        <v>3</v>
      </c>
      <c r="C334" s="47">
        <v>166395.64000000001</v>
      </c>
      <c r="D334" s="51">
        <v>148</v>
      </c>
      <c r="E334" s="47">
        <v>-111909.8</v>
      </c>
      <c r="F334" s="48">
        <v>-99</v>
      </c>
      <c r="G334" s="47">
        <v>54485.84</v>
      </c>
      <c r="H334" s="48">
        <v>49</v>
      </c>
    </row>
    <row r="335" spans="1:8" ht="11.25" customHeight="1" outlineLevel="2" x14ac:dyDescent="0.2">
      <c r="A335" s="42"/>
      <c r="B335" s="46" t="s">
        <v>4</v>
      </c>
      <c r="C335" s="47">
        <v>166395.64000000001</v>
      </c>
      <c r="D335" s="51">
        <v>148</v>
      </c>
      <c r="E335" s="47">
        <v>-153899.70000000001</v>
      </c>
      <c r="F335" s="48">
        <v>-134</v>
      </c>
      <c r="G335" s="47">
        <v>12495.94</v>
      </c>
      <c r="H335" s="48">
        <v>14</v>
      </c>
    </row>
    <row r="336" spans="1:8" ht="11.25" customHeight="1" outlineLevel="2" x14ac:dyDescent="0.2">
      <c r="A336" s="42"/>
      <c r="B336" s="46" t="s">
        <v>5</v>
      </c>
      <c r="C336" s="47">
        <v>166395.64000000001</v>
      </c>
      <c r="D336" s="51">
        <v>148</v>
      </c>
      <c r="E336" s="47">
        <v>-121387.13</v>
      </c>
      <c r="F336" s="48">
        <v>-107</v>
      </c>
      <c r="G336" s="47">
        <v>45008.51</v>
      </c>
      <c r="H336" s="48">
        <v>41</v>
      </c>
    </row>
    <row r="337" spans="1:8" ht="11.25" customHeight="1" outlineLevel="2" x14ac:dyDescent="0.2">
      <c r="A337" s="42"/>
      <c r="B337" s="46" t="s">
        <v>6</v>
      </c>
      <c r="C337" s="47">
        <v>166395.64000000001</v>
      </c>
      <c r="D337" s="51">
        <v>148</v>
      </c>
      <c r="E337" s="47">
        <v>-130850.63</v>
      </c>
      <c r="F337" s="48">
        <v>-96</v>
      </c>
      <c r="G337" s="47">
        <v>35545.01</v>
      </c>
      <c r="H337" s="48">
        <v>52</v>
      </c>
    </row>
    <row r="338" spans="1:8" ht="11.25" customHeight="1" outlineLevel="2" x14ac:dyDescent="0.2">
      <c r="A338" s="42"/>
      <c r="B338" s="46" t="s">
        <v>7</v>
      </c>
      <c r="C338" s="47">
        <v>166395.64000000001</v>
      </c>
      <c r="D338" s="51">
        <v>148</v>
      </c>
      <c r="E338" s="47">
        <v>-115728.17</v>
      </c>
      <c r="F338" s="48">
        <v>-103</v>
      </c>
      <c r="G338" s="47">
        <v>50667.47</v>
      </c>
      <c r="H338" s="48">
        <v>45</v>
      </c>
    </row>
    <row r="339" spans="1:8" ht="11.25" customHeight="1" outlineLevel="2" x14ac:dyDescent="0.2">
      <c r="A339" s="42"/>
      <c r="B339" s="46" t="s">
        <v>8</v>
      </c>
      <c r="C339" s="47">
        <v>166395.64000000001</v>
      </c>
      <c r="D339" s="51">
        <v>148</v>
      </c>
      <c r="E339" s="47">
        <v>-125480.44</v>
      </c>
      <c r="F339" s="48">
        <v>-100</v>
      </c>
      <c r="G339" s="47">
        <v>40915.199999999997</v>
      </c>
      <c r="H339" s="48">
        <v>48</v>
      </c>
    </row>
    <row r="340" spans="1:8" ht="11.25" customHeight="1" outlineLevel="2" x14ac:dyDescent="0.2">
      <c r="A340" s="42"/>
      <c r="B340" s="46" t="s">
        <v>9</v>
      </c>
      <c r="C340" s="47">
        <v>166395.64000000001</v>
      </c>
      <c r="D340" s="51">
        <v>148</v>
      </c>
      <c r="E340" s="47">
        <v>-131788</v>
      </c>
      <c r="F340" s="48">
        <v>-112</v>
      </c>
      <c r="G340" s="47">
        <v>34607.64</v>
      </c>
      <c r="H340" s="48">
        <v>36</v>
      </c>
    </row>
    <row r="341" spans="1:8" ht="11.25" customHeight="1" outlineLevel="2" x14ac:dyDescent="0.2">
      <c r="A341" s="42"/>
      <c r="B341" s="46" t="s">
        <v>10</v>
      </c>
      <c r="C341" s="47">
        <v>166395.64000000001</v>
      </c>
      <c r="D341" s="51">
        <v>148</v>
      </c>
      <c r="E341" s="47">
        <v>-131788</v>
      </c>
      <c r="F341" s="48">
        <v>-112</v>
      </c>
      <c r="G341" s="47">
        <v>34607.64</v>
      </c>
      <c r="H341" s="48">
        <v>36</v>
      </c>
    </row>
    <row r="342" spans="1:8" ht="11.25" customHeight="1" outlineLevel="2" x14ac:dyDescent="0.2">
      <c r="A342" s="42"/>
      <c r="B342" s="46" t="s">
        <v>11</v>
      </c>
      <c r="C342" s="47">
        <v>167519.96</v>
      </c>
      <c r="D342" s="51">
        <v>149</v>
      </c>
      <c r="E342" s="47">
        <v>-131788</v>
      </c>
      <c r="F342" s="48">
        <v>-111</v>
      </c>
      <c r="G342" s="47">
        <v>35731.96</v>
      </c>
      <c r="H342" s="48">
        <v>38</v>
      </c>
    </row>
    <row r="343" spans="1:8" ht="21" x14ac:dyDescent="0.2">
      <c r="A343" s="37" t="s">
        <v>194</v>
      </c>
      <c r="B343" s="37" t="s">
        <v>195</v>
      </c>
      <c r="C343" s="38">
        <v>1459335</v>
      </c>
      <c r="D343" s="39">
        <v>1298</v>
      </c>
      <c r="E343" s="38">
        <v>-462252.13</v>
      </c>
      <c r="F343" s="39">
        <v>-454</v>
      </c>
      <c r="G343" s="40">
        <v>997082.87</v>
      </c>
      <c r="H343" s="41">
        <v>844</v>
      </c>
    </row>
    <row r="344" spans="1:8" ht="11.25" customHeight="1" outlineLevel="2" x14ac:dyDescent="0.2">
      <c r="A344" s="42"/>
      <c r="B344" s="46" t="s">
        <v>14</v>
      </c>
      <c r="C344" s="47">
        <v>121423.87</v>
      </c>
      <c r="D344" s="51">
        <v>108</v>
      </c>
      <c r="E344" s="47">
        <v>-78273.37</v>
      </c>
      <c r="F344" s="48">
        <v>-72</v>
      </c>
      <c r="G344" s="47">
        <v>43150.5</v>
      </c>
      <c r="H344" s="48">
        <v>36</v>
      </c>
    </row>
    <row r="345" spans="1:8" ht="11.25" customHeight="1" outlineLevel="2" x14ac:dyDescent="0.2">
      <c r="A345" s="42"/>
      <c r="B345" s="46" t="s">
        <v>15</v>
      </c>
      <c r="C345" s="47">
        <v>121423.87</v>
      </c>
      <c r="D345" s="51">
        <v>108</v>
      </c>
      <c r="E345" s="47">
        <v>-26379.41</v>
      </c>
      <c r="F345" s="48">
        <v>-43</v>
      </c>
      <c r="G345" s="47">
        <v>95044.46</v>
      </c>
      <c r="H345" s="48">
        <v>65</v>
      </c>
    </row>
    <row r="346" spans="1:8" ht="11.25" customHeight="1" outlineLevel="2" x14ac:dyDescent="0.2">
      <c r="A346" s="42"/>
      <c r="B346" s="46" t="s">
        <v>16</v>
      </c>
      <c r="C346" s="47">
        <v>121423.87</v>
      </c>
      <c r="D346" s="51">
        <v>108</v>
      </c>
      <c r="E346" s="47">
        <v>0</v>
      </c>
      <c r="F346" s="48">
        <v>0</v>
      </c>
      <c r="G346" s="47">
        <v>121423.87</v>
      </c>
      <c r="H346" s="48">
        <v>108</v>
      </c>
    </row>
    <row r="347" spans="1:8" ht="11.25" customHeight="1" outlineLevel="2" x14ac:dyDescent="0.2">
      <c r="A347" s="42"/>
      <c r="B347" s="46" t="s">
        <v>3</v>
      </c>
      <c r="C347" s="47">
        <v>121423.87</v>
      </c>
      <c r="D347" s="51">
        <v>108</v>
      </c>
      <c r="E347" s="47">
        <v>0</v>
      </c>
      <c r="F347" s="48">
        <v>0</v>
      </c>
      <c r="G347" s="47">
        <v>121423.87</v>
      </c>
      <c r="H347" s="48">
        <v>108</v>
      </c>
    </row>
    <row r="348" spans="1:8" ht="11.25" customHeight="1" outlineLevel="2" x14ac:dyDescent="0.2">
      <c r="A348" s="42"/>
      <c r="B348" s="46" t="s">
        <v>4</v>
      </c>
      <c r="C348" s="47">
        <v>121423.87</v>
      </c>
      <c r="D348" s="51">
        <v>108</v>
      </c>
      <c r="E348" s="47">
        <v>0</v>
      </c>
      <c r="F348" s="48">
        <v>0</v>
      </c>
      <c r="G348" s="47">
        <v>121423.87</v>
      </c>
      <c r="H348" s="48">
        <v>108</v>
      </c>
    </row>
    <row r="349" spans="1:8" ht="11.25" customHeight="1" outlineLevel="2" x14ac:dyDescent="0.2">
      <c r="A349" s="42"/>
      <c r="B349" s="46" t="s">
        <v>5</v>
      </c>
      <c r="C349" s="47">
        <v>121423.87</v>
      </c>
      <c r="D349" s="51">
        <v>108</v>
      </c>
      <c r="E349" s="47">
        <v>0</v>
      </c>
      <c r="F349" s="48">
        <v>0</v>
      </c>
      <c r="G349" s="47">
        <v>121423.87</v>
      </c>
      <c r="H349" s="48">
        <v>108</v>
      </c>
    </row>
    <row r="350" spans="1:8" ht="11.25" customHeight="1" outlineLevel="2" x14ac:dyDescent="0.2">
      <c r="A350" s="42"/>
      <c r="B350" s="46" t="s">
        <v>6</v>
      </c>
      <c r="C350" s="47">
        <v>121423.87</v>
      </c>
      <c r="D350" s="51">
        <v>108</v>
      </c>
      <c r="E350" s="47">
        <v>-75919.600000000006</v>
      </c>
      <c r="F350" s="48">
        <v>-69</v>
      </c>
      <c r="G350" s="47">
        <v>45504.27</v>
      </c>
      <c r="H350" s="48">
        <v>39</v>
      </c>
    </row>
    <row r="351" spans="1:8" ht="11.25" customHeight="1" outlineLevel="2" x14ac:dyDescent="0.2">
      <c r="A351" s="42"/>
      <c r="B351" s="46" t="s">
        <v>7</v>
      </c>
      <c r="C351" s="47">
        <v>121423.87</v>
      </c>
      <c r="D351" s="51">
        <v>108</v>
      </c>
      <c r="E351" s="47">
        <v>-78608.3</v>
      </c>
      <c r="F351" s="48">
        <v>-71</v>
      </c>
      <c r="G351" s="47">
        <v>42815.57</v>
      </c>
      <c r="H351" s="48">
        <v>37</v>
      </c>
    </row>
    <row r="352" spans="1:8" ht="11.25" customHeight="1" outlineLevel="2" x14ac:dyDescent="0.2">
      <c r="A352" s="42"/>
      <c r="B352" s="46" t="s">
        <v>8</v>
      </c>
      <c r="C352" s="47">
        <v>121423.87</v>
      </c>
      <c r="D352" s="51">
        <v>108</v>
      </c>
      <c r="E352" s="47">
        <v>-85822</v>
      </c>
      <c r="F352" s="48">
        <v>-76</v>
      </c>
      <c r="G352" s="47">
        <v>35601.870000000003</v>
      </c>
      <c r="H352" s="48">
        <v>32</v>
      </c>
    </row>
    <row r="353" spans="1:8" ht="11.25" customHeight="1" outlineLevel="2" x14ac:dyDescent="0.2">
      <c r="A353" s="42"/>
      <c r="B353" s="46" t="s">
        <v>9</v>
      </c>
      <c r="C353" s="47">
        <v>121423.87</v>
      </c>
      <c r="D353" s="51">
        <v>108</v>
      </c>
      <c r="E353" s="47">
        <v>-39083.160000000003</v>
      </c>
      <c r="F353" s="48">
        <v>-40</v>
      </c>
      <c r="G353" s="47">
        <v>82340.710000000006</v>
      </c>
      <c r="H353" s="48">
        <v>68</v>
      </c>
    </row>
    <row r="354" spans="1:8" ht="11.25" customHeight="1" outlineLevel="2" x14ac:dyDescent="0.2">
      <c r="A354" s="42"/>
      <c r="B354" s="46" t="s">
        <v>10</v>
      </c>
      <c r="C354" s="47">
        <v>121423.87</v>
      </c>
      <c r="D354" s="51">
        <v>108</v>
      </c>
      <c r="E354" s="47">
        <v>-39083.160000000003</v>
      </c>
      <c r="F354" s="48">
        <v>-40</v>
      </c>
      <c r="G354" s="47">
        <v>82340.710000000006</v>
      </c>
      <c r="H354" s="48">
        <v>68</v>
      </c>
    </row>
    <row r="355" spans="1:8" ht="11.25" customHeight="1" outlineLevel="2" x14ac:dyDescent="0.2">
      <c r="A355" s="42"/>
      <c r="B355" s="46" t="s">
        <v>11</v>
      </c>
      <c r="C355" s="47">
        <v>123672.43</v>
      </c>
      <c r="D355" s="51">
        <v>110</v>
      </c>
      <c r="E355" s="47">
        <v>-39083.129999999997</v>
      </c>
      <c r="F355" s="48">
        <v>-43</v>
      </c>
      <c r="G355" s="47">
        <v>84589.3</v>
      </c>
      <c r="H355" s="48">
        <v>67</v>
      </c>
    </row>
    <row r="356" spans="1:8" x14ac:dyDescent="0.2">
      <c r="A356" s="37" t="s">
        <v>196</v>
      </c>
      <c r="B356" s="37" t="s">
        <v>197</v>
      </c>
      <c r="C356" s="38">
        <v>1897810</v>
      </c>
      <c r="D356" s="39">
        <v>1688</v>
      </c>
      <c r="E356" s="38">
        <v>-1642768.36</v>
      </c>
      <c r="F356" s="39">
        <v>-1464</v>
      </c>
      <c r="G356" s="40">
        <v>255041.64</v>
      </c>
      <c r="H356" s="41">
        <v>224</v>
      </c>
    </row>
    <row r="357" spans="1:8" ht="11.25" customHeight="1" outlineLevel="2" x14ac:dyDescent="0.2">
      <c r="A357" s="42"/>
      <c r="B357" s="46" t="s">
        <v>14</v>
      </c>
      <c r="C357" s="47">
        <v>158525.6</v>
      </c>
      <c r="D357" s="51">
        <v>141</v>
      </c>
      <c r="E357" s="47">
        <v>-150198.47</v>
      </c>
      <c r="F357" s="48">
        <v>-134</v>
      </c>
      <c r="G357" s="47">
        <v>8327.1299999999992</v>
      </c>
      <c r="H357" s="48">
        <v>7</v>
      </c>
    </row>
    <row r="358" spans="1:8" ht="11.25" customHeight="1" outlineLevel="2" x14ac:dyDescent="0.2">
      <c r="A358" s="42"/>
      <c r="B358" s="46" t="s">
        <v>15</v>
      </c>
      <c r="C358" s="47">
        <v>158525.6</v>
      </c>
      <c r="D358" s="51">
        <v>141</v>
      </c>
      <c r="E358" s="47">
        <v>-157197.10999999999</v>
      </c>
      <c r="F358" s="48">
        <v>-140</v>
      </c>
      <c r="G358" s="47">
        <v>1328.49</v>
      </c>
      <c r="H358" s="48">
        <v>1</v>
      </c>
    </row>
    <row r="359" spans="1:8" ht="11.25" customHeight="1" outlineLevel="2" x14ac:dyDescent="0.2">
      <c r="A359" s="42"/>
      <c r="B359" s="46" t="s">
        <v>16</v>
      </c>
      <c r="C359" s="47">
        <v>158525.6</v>
      </c>
      <c r="D359" s="51">
        <v>141</v>
      </c>
      <c r="E359" s="47">
        <v>-128503.39</v>
      </c>
      <c r="F359" s="48">
        <v>-114</v>
      </c>
      <c r="G359" s="47">
        <v>30022.21</v>
      </c>
      <c r="H359" s="48">
        <v>27</v>
      </c>
    </row>
    <row r="360" spans="1:8" ht="11.25" customHeight="1" outlineLevel="2" x14ac:dyDescent="0.2">
      <c r="A360" s="42"/>
      <c r="B360" s="46" t="s">
        <v>3</v>
      </c>
      <c r="C360" s="47">
        <v>158525.6</v>
      </c>
      <c r="D360" s="51">
        <v>141</v>
      </c>
      <c r="E360" s="47">
        <v>-113164.4</v>
      </c>
      <c r="F360" s="48">
        <v>-101</v>
      </c>
      <c r="G360" s="47">
        <v>45361.2</v>
      </c>
      <c r="H360" s="48">
        <v>40</v>
      </c>
    </row>
    <row r="361" spans="1:8" ht="11.25" customHeight="1" outlineLevel="2" x14ac:dyDescent="0.2">
      <c r="A361" s="42"/>
      <c r="B361" s="46" t="s">
        <v>4</v>
      </c>
      <c r="C361" s="47">
        <v>158525.6</v>
      </c>
      <c r="D361" s="51">
        <v>141</v>
      </c>
      <c r="E361" s="47">
        <v>-120153.7</v>
      </c>
      <c r="F361" s="48">
        <v>-108</v>
      </c>
      <c r="G361" s="47">
        <v>38371.9</v>
      </c>
      <c r="H361" s="48">
        <v>33</v>
      </c>
    </row>
    <row r="362" spans="1:8" ht="11.25" customHeight="1" outlineLevel="2" x14ac:dyDescent="0.2">
      <c r="A362" s="42"/>
      <c r="B362" s="46" t="s">
        <v>5</v>
      </c>
      <c r="C362" s="47">
        <v>158525.6</v>
      </c>
      <c r="D362" s="51">
        <v>141</v>
      </c>
      <c r="E362" s="47">
        <v>-130557.25</v>
      </c>
      <c r="F362" s="48">
        <v>-118</v>
      </c>
      <c r="G362" s="47">
        <v>27968.35</v>
      </c>
      <c r="H362" s="48">
        <v>23</v>
      </c>
    </row>
    <row r="363" spans="1:8" ht="11.25" customHeight="1" outlineLevel="2" x14ac:dyDescent="0.2">
      <c r="A363" s="42"/>
      <c r="B363" s="46" t="s">
        <v>6</v>
      </c>
      <c r="C363" s="47">
        <v>158525.6</v>
      </c>
      <c r="D363" s="51">
        <v>141</v>
      </c>
      <c r="E363" s="47">
        <v>-158525.6</v>
      </c>
      <c r="F363" s="48">
        <v>-141</v>
      </c>
      <c r="G363" s="47">
        <v>0</v>
      </c>
      <c r="H363" s="48">
        <v>0</v>
      </c>
    </row>
    <row r="364" spans="1:8" ht="11.25" customHeight="1" outlineLevel="2" x14ac:dyDescent="0.2">
      <c r="A364" s="42"/>
      <c r="B364" s="46" t="s">
        <v>7</v>
      </c>
      <c r="C364" s="47">
        <v>158525.6</v>
      </c>
      <c r="D364" s="51">
        <v>141</v>
      </c>
      <c r="E364" s="47">
        <v>-137181.54999999999</v>
      </c>
      <c r="F364" s="48">
        <v>-120</v>
      </c>
      <c r="G364" s="47">
        <v>21344.05</v>
      </c>
      <c r="H364" s="48">
        <v>21</v>
      </c>
    </row>
    <row r="365" spans="1:8" ht="11.25" customHeight="1" outlineLevel="2" x14ac:dyDescent="0.2">
      <c r="A365" s="42"/>
      <c r="B365" s="46" t="s">
        <v>8</v>
      </c>
      <c r="C365" s="47">
        <v>158525.6</v>
      </c>
      <c r="D365" s="51">
        <v>141</v>
      </c>
      <c r="E365" s="47">
        <v>-139967.70000000001</v>
      </c>
      <c r="F365" s="48">
        <v>-125</v>
      </c>
      <c r="G365" s="47">
        <v>18557.900000000001</v>
      </c>
      <c r="H365" s="48">
        <v>16</v>
      </c>
    </row>
    <row r="366" spans="1:8" ht="11.25" customHeight="1" outlineLevel="2" x14ac:dyDescent="0.2">
      <c r="A366" s="42"/>
      <c r="B366" s="46" t="s">
        <v>9</v>
      </c>
      <c r="C366" s="47">
        <v>158525.6</v>
      </c>
      <c r="D366" s="51">
        <v>141</v>
      </c>
      <c r="E366" s="47">
        <v>-135773.07999999999</v>
      </c>
      <c r="F366" s="48">
        <v>-120</v>
      </c>
      <c r="G366" s="47">
        <v>22752.52</v>
      </c>
      <c r="H366" s="48">
        <v>21</v>
      </c>
    </row>
    <row r="367" spans="1:8" ht="11.25" customHeight="1" outlineLevel="2" x14ac:dyDescent="0.2">
      <c r="A367" s="42"/>
      <c r="B367" s="46" t="s">
        <v>10</v>
      </c>
      <c r="C367" s="47">
        <v>158525.6</v>
      </c>
      <c r="D367" s="51">
        <v>141</v>
      </c>
      <c r="E367" s="47">
        <v>-135773.07999999999</v>
      </c>
      <c r="F367" s="48">
        <v>-120</v>
      </c>
      <c r="G367" s="47">
        <v>22752.52</v>
      </c>
      <c r="H367" s="48">
        <v>21</v>
      </c>
    </row>
    <row r="368" spans="1:8" ht="11.25" customHeight="1" outlineLevel="2" x14ac:dyDescent="0.2">
      <c r="A368" s="42"/>
      <c r="B368" s="46" t="s">
        <v>11</v>
      </c>
      <c r="C368" s="47">
        <v>154028.4</v>
      </c>
      <c r="D368" s="51">
        <v>137</v>
      </c>
      <c r="E368" s="47">
        <v>-135773.03</v>
      </c>
      <c r="F368" s="48">
        <v>-123</v>
      </c>
      <c r="G368" s="47">
        <v>18255.37</v>
      </c>
      <c r="H368" s="48">
        <v>14</v>
      </c>
    </row>
    <row r="369" spans="1:8" ht="21" x14ac:dyDescent="0.2">
      <c r="A369" s="37" t="s">
        <v>145</v>
      </c>
      <c r="B369" s="37" t="s">
        <v>146</v>
      </c>
      <c r="C369" s="38">
        <v>1880945</v>
      </c>
      <c r="D369" s="39">
        <v>1673</v>
      </c>
      <c r="E369" s="38">
        <v>-521487.23</v>
      </c>
      <c r="F369" s="39">
        <v>-146</v>
      </c>
      <c r="G369" s="40">
        <v>1359457.77</v>
      </c>
      <c r="H369" s="41">
        <v>1527</v>
      </c>
    </row>
    <row r="370" spans="1:8" ht="11.25" customHeight="1" outlineLevel="2" x14ac:dyDescent="0.2">
      <c r="A370" s="42"/>
      <c r="B370" s="46" t="s">
        <v>14</v>
      </c>
      <c r="C370" s="47">
        <v>156276.96</v>
      </c>
      <c r="D370" s="51">
        <v>139</v>
      </c>
      <c r="E370" s="47">
        <v>-65602.100000000006</v>
      </c>
      <c r="F370" s="48">
        <v>165</v>
      </c>
      <c r="G370" s="47">
        <v>90674.86</v>
      </c>
      <c r="H370" s="48">
        <v>304</v>
      </c>
    </row>
    <row r="371" spans="1:8" ht="11.25" customHeight="1" outlineLevel="2" x14ac:dyDescent="0.2">
      <c r="A371" s="42"/>
      <c r="B371" s="46" t="s">
        <v>15</v>
      </c>
      <c r="C371" s="47">
        <v>156276.96</v>
      </c>
      <c r="D371" s="51">
        <v>139</v>
      </c>
      <c r="E371" s="47">
        <v>0</v>
      </c>
      <c r="F371" s="48">
        <v>0</v>
      </c>
      <c r="G371" s="47">
        <v>156276.96</v>
      </c>
      <c r="H371" s="48">
        <v>139</v>
      </c>
    </row>
    <row r="372" spans="1:8" ht="11.25" customHeight="1" outlineLevel="2" x14ac:dyDescent="0.2">
      <c r="A372" s="42"/>
      <c r="B372" s="46" t="s">
        <v>16</v>
      </c>
      <c r="C372" s="47">
        <v>156276.96</v>
      </c>
      <c r="D372" s="51">
        <v>139</v>
      </c>
      <c r="E372" s="47">
        <v>0</v>
      </c>
      <c r="F372" s="48">
        <v>0</v>
      </c>
      <c r="G372" s="47">
        <v>156276.96</v>
      </c>
      <c r="H372" s="48">
        <v>139</v>
      </c>
    </row>
    <row r="373" spans="1:8" ht="11.25" customHeight="1" outlineLevel="2" x14ac:dyDescent="0.2">
      <c r="A373" s="42"/>
      <c r="B373" s="46" t="s">
        <v>3</v>
      </c>
      <c r="C373" s="47">
        <v>156276.96</v>
      </c>
      <c r="D373" s="51">
        <v>139</v>
      </c>
      <c r="E373" s="47">
        <v>0</v>
      </c>
      <c r="F373" s="48">
        <v>0</v>
      </c>
      <c r="G373" s="47">
        <v>156276.96</v>
      </c>
      <c r="H373" s="48">
        <v>139</v>
      </c>
    </row>
    <row r="374" spans="1:8" ht="11.25" customHeight="1" outlineLevel="2" x14ac:dyDescent="0.2">
      <c r="A374" s="42"/>
      <c r="B374" s="46" t="s">
        <v>4</v>
      </c>
      <c r="C374" s="47">
        <v>156276.96</v>
      </c>
      <c r="D374" s="51">
        <v>139</v>
      </c>
      <c r="E374" s="47">
        <v>0</v>
      </c>
      <c r="F374" s="48">
        <v>0</v>
      </c>
      <c r="G374" s="47">
        <v>156276.96</v>
      </c>
      <c r="H374" s="48">
        <v>139</v>
      </c>
    </row>
    <row r="375" spans="1:8" ht="11.25" customHeight="1" outlineLevel="2" x14ac:dyDescent="0.2">
      <c r="A375" s="42"/>
      <c r="B375" s="46" t="s">
        <v>5</v>
      </c>
      <c r="C375" s="47">
        <v>156276.96</v>
      </c>
      <c r="D375" s="51">
        <v>139</v>
      </c>
      <c r="E375" s="47">
        <v>0</v>
      </c>
      <c r="F375" s="48">
        <v>0</v>
      </c>
      <c r="G375" s="47">
        <v>156276.96</v>
      </c>
      <c r="H375" s="48">
        <v>139</v>
      </c>
    </row>
    <row r="376" spans="1:8" ht="11.25" customHeight="1" outlineLevel="2" x14ac:dyDescent="0.2">
      <c r="A376" s="42"/>
      <c r="B376" s="46" t="s">
        <v>6</v>
      </c>
      <c r="C376" s="47">
        <v>156276.96</v>
      </c>
      <c r="D376" s="51">
        <v>139</v>
      </c>
      <c r="E376" s="47">
        <v>-98815.37</v>
      </c>
      <c r="F376" s="48">
        <v>-83</v>
      </c>
      <c r="G376" s="47">
        <v>57461.59</v>
      </c>
      <c r="H376" s="48">
        <v>56</v>
      </c>
    </row>
    <row r="377" spans="1:8" ht="11.25" customHeight="1" outlineLevel="2" x14ac:dyDescent="0.2">
      <c r="A377" s="42"/>
      <c r="B377" s="46" t="s">
        <v>7</v>
      </c>
      <c r="C377" s="47">
        <v>156276.96</v>
      </c>
      <c r="D377" s="51">
        <v>139</v>
      </c>
      <c r="E377" s="47">
        <v>-111240.92</v>
      </c>
      <c r="F377" s="48">
        <v>-97</v>
      </c>
      <c r="G377" s="47">
        <v>45036.04</v>
      </c>
      <c r="H377" s="48">
        <v>42</v>
      </c>
    </row>
    <row r="378" spans="1:8" ht="11.25" customHeight="1" outlineLevel="2" x14ac:dyDescent="0.2">
      <c r="A378" s="42"/>
      <c r="B378" s="46" t="s">
        <v>8</v>
      </c>
      <c r="C378" s="47">
        <v>156276.96</v>
      </c>
      <c r="D378" s="51">
        <v>139</v>
      </c>
      <c r="E378" s="47">
        <v>-111240.92</v>
      </c>
      <c r="F378" s="48">
        <v>-97</v>
      </c>
      <c r="G378" s="47">
        <v>45036.04</v>
      </c>
      <c r="H378" s="48">
        <v>42</v>
      </c>
    </row>
    <row r="379" spans="1:8" ht="11.25" customHeight="1" outlineLevel="2" x14ac:dyDescent="0.2">
      <c r="A379" s="42"/>
      <c r="B379" s="46" t="s">
        <v>9</v>
      </c>
      <c r="C379" s="47">
        <v>156276.96</v>
      </c>
      <c r="D379" s="51">
        <v>139</v>
      </c>
      <c r="E379" s="47">
        <v>-24405.040000000001</v>
      </c>
      <c r="F379" s="48">
        <v>-2</v>
      </c>
      <c r="G379" s="47">
        <v>131871.92000000001</v>
      </c>
      <c r="H379" s="48">
        <v>137</v>
      </c>
    </row>
    <row r="380" spans="1:8" ht="11.25" customHeight="1" outlineLevel="2" x14ac:dyDescent="0.2">
      <c r="A380" s="42"/>
      <c r="B380" s="46" t="s">
        <v>10</v>
      </c>
      <c r="C380" s="47">
        <v>156276.96</v>
      </c>
      <c r="D380" s="51">
        <v>139</v>
      </c>
      <c r="E380" s="47">
        <v>-55091.44</v>
      </c>
      <c r="F380" s="48">
        <v>-16</v>
      </c>
      <c r="G380" s="47">
        <v>101185.52</v>
      </c>
      <c r="H380" s="48">
        <v>123</v>
      </c>
    </row>
    <row r="381" spans="1:8" ht="11.25" customHeight="1" outlineLevel="2" x14ac:dyDescent="0.2">
      <c r="A381" s="42"/>
      <c r="B381" s="46" t="s">
        <v>11</v>
      </c>
      <c r="C381" s="47">
        <v>161898.44</v>
      </c>
      <c r="D381" s="51">
        <v>144</v>
      </c>
      <c r="E381" s="47">
        <v>-55091.44</v>
      </c>
      <c r="F381" s="48">
        <v>-16</v>
      </c>
      <c r="G381" s="47">
        <v>106807</v>
      </c>
      <c r="H381" s="48">
        <v>128</v>
      </c>
    </row>
    <row r="382" spans="1:8" x14ac:dyDescent="0.2">
      <c r="A382" s="37" t="s">
        <v>229</v>
      </c>
      <c r="B382" s="37" t="s">
        <v>230</v>
      </c>
      <c r="C382" s="38">
        <v>781385</v>
      </c>
      <c r="D382" s="43">
        <v>695</v>
      </c>
      <c r="E382" s="38">
        <v>-333826.09000000003</v>
      </c>
      <c r="F382" s="39">
        <v>-167</v>
      </c>
      <c r="G382" s="40">
        <v>447558.91</v>
      </c>
      <c r="H382" s="41">
        <v>528</v>
      </c>
    </row>
    <row r="383" spans="1:8" ht="11.25" customHeight="1" outlineLevel="2" x14ac:dyDescent="0.2">
      <c r="A383" s="42"/>
      <c r="B383" s="46" t="s">
        <v>14</v>
      </c>
      <c r="C383" s="47">
        <v>65209.11</v>
      </c>
      <c r="D383" s="51">
        <v>58</v>
      </c>
      <c r="E383" s="47">
        <v>-23092.11</v>
      </c>
      <c r="F383" s="48">
        <v>-13</v>
      </c>
      <c r="G383" s="47">
        <v>42117</v>
      </c>
      <c r="H383" s="48">
        <v>45</v>
      </c>
    </row>
    <row r="384" spans="1:8" ht="11.25" customHeight="1" outlineLevel="2" x14ac:dyDescent="0.2">
      <c r="A384" s="42"/>
      <c r="B384" s="46" t="s">
        <v>15</v>
      </c>
      <c r="C384" s="47">
        <v>65209.11</v>
      </c>
      <c r="D384" s="51">
        <v>58</v>
      </c>
      <c r="E384" s="47">
        <v>-28988.49</v>
      </c>
      <c r="F384" s="48">
        <v>-22</v>
      </c>
      <c r="G384" s="47">
        <v>36220.620000000003</v>
      </c>
      <c r="H384" s="48">
        <v>36</v>
      </c>
    </row>
    <row r="385" spans="1:8" ht="11.25" customHeight="1" outlineLevel="2" x14ac:dyDescent="0.2">
      <c r="A385" s="42"/>
      <c r="B385" s="46" t="s">
        <v>16</v>
      </c>
      <c r="C385" s="47">
        <v>65209.11</v>
      </c>
      <c r="D385" s="51">
        <v>58</v>
      </c>
      <c r="E385" s="47">
        <v>-28988.49</v>
      </c>
      <c r="F385" s="48">
        <v>-15</v>
      </c>
      <c r="G385" s="47">
        <v>36220.620000000003</v>
      </c>
      <c r="H385" s="48">
        <v>43</v>
      </c>
    </row>
    <row r="386" spans="1:8" ht="11.25" customHeight="1" outlineLevel="2" x14ac:dyDescent="0.2">
      <c r="A386" s="42"/>
      <c r="B386" s="46" t="s">
        <v>3</v>
      </c>
      <c r="C386" s="47">
        <v>65209.11</v>
      </c>
      <c r="D386" s="51">
        <v>58</v>
      </c>
      <c r="E386" s="47">
        <v>-26461.47</v>
      </c>
      <c r="F386" s="48">
        <v>-16</v>
      </c>
      <c r="G386" s="47">
        <v>38747.64</v>
      </c>
      <c r="H386" s="48">
        <v>42</v>
      </c>
    </row>
    <row r="387" spans="1:8" ht="11.25" customHeight="1" outlineLevel="2" x14ac:dyDescent="0.2">
      <c r="A387" s="42"/>
      <c r="B387" s="46" t="s">
        <v>4</v>
      </c>
      <c r="C387" s="47">
        <v>65209.11</v>
      </c>
      <c r="D387" s="51">
        <v>58</v>
      </c>
      <c r="E387" s="47">
        <v>-34253.99</v>
      </c>
      <c r="F387" s="48">
        <v>-7</v>
      </c>
      <c r="G387" s="47">
        <v>30955.119999999999</v>
      </c>
      <c r="H387" s="48">
        <v>51</v>
      </c>
    </row>
    <row r="388" spans="1:8" ht="11.25" customHeight="1" outlineLevel="2" x14ac:dyDescent="0.2">
      <c r="A388" s="42"/>
      <c r="B388" s="46" t="s">
        <v>5</v>
      </c>
      <c r="C388" s="47">
        <v>65209.11</v>
      </c>
      <c r="D388" s="51">
        <v>58</v>
      </c>
      <c r="E388" s="47">
        <v>0</v>
      </c>
      <c r="F388" s="48">
        <v>0</v>
      </c>
      <c r="G388" s="47">
        <v>65209.11</v>
      </c>
      <c r="H388" s="48">
        <v>58</v>
      </c>
    </row>
    <row r="389" spans="1:8" ht="11.25" customHeight="1" outlineLevel="2" x14ac:dyDescent="0.2">
      <c r="A389" s="42"/>
      <c r="B389" s="46" t="s">
        <v>6</v>
      </c>
      <c r="C389" s="47">
        <v>65209.11</v>
      </c>
      <c r="D389" s="51">
        <v>58</v>
      </c>
      <c r="E389" s="47">
        <v>-22589.11</v>
      </c>
      <c r="F389" s="48">
        <v>-21</v>
      </c>
      <c r="G389" s="47">
        <v>42620</v>
      </c>
      <c r="H389" s="48">
        <v>37</v>
      </c>
    </row>
    <row r="390" spans="1:8" ht="11.25" customHeight="1" outlineLevel="2" x14ac:dyDescent="0.2">
      <c r="A390" s="42"/>
      <c r="B390" s="46" t="s">
        <v>7</v>
      </c>
      <c r="C390" s="47">
        <v>65209.11</v>
      </c>
      <c r="D390" s="51">
        <v>58</v>
      </c>
      <c r="E390" s="47">
        <v>-34416.04</v>
      </c>
      <c r="F390" s="48">
        <v>-28</v>
      </c>
      <c r="G390" s="47">
        <v>30793.07</v>
      </c>
      <c r="H390" s="48">
        <v>30</v>
      </c>
    </row>
    <row r="391" spans="1:8" ht="11.25" customHeight="1" outlineLevel="2" x14ac:dyDescent="0.2">
      <c r="A391" s="42"/>
      <c r="B391" s="46" t="s">
        <v>8</v>
      </c>
      <c r="C391" s="47">
        <v>65209.11</v>
      </c>
      <c r="D391" s="51">
        <v>58</v>
      </c>
      <c r="E391" s="47">
        <v>-52423.11</v>
      </c>
      <c r="F391" s="48">
        <v>-43</v>
      </c>
      <c r="G391" s="47">
        <v>12786</v>
      </c>
      <c r="H391" s="48">
        <v>15</v>
      </c>
    </row>
    <row r="392" spans="1:8" ht="11.25" customHeight="1" outlineLevel="2" x14ac:dyDescent="0.2">
      <c r="A392" s="42"/>
      <c r="B392" s="46" t="s">
        <v>9</v>
      </c>
      <c r="C392" s="47">
        <v>65209.11</v>
      </c>
      <c r="D392" s="51">
        <v>58</v>
      </c>
      <c r="E392" s="47">
        <v>-27537.759999999998</v>
      </c>
      <c r="F392" s="48">
        <v>-2</v>
      </c>
      <c r="G392" s="47">
        <v>37671.35</v>
      </c>
      <c r="H392" s="48">
        <v>56</v>
      </c>
    </row>
    <row r="393" spans="1:8" ht="11.25" customHeight="1" outlineLevel="2" x14ac:dyDescent="0.2">
      <c r="A393" s="42"/>
      <c r="B393" s="46" t="s">
        <v>10</v>
      </c>
      <c r="C393" s="47">
        <v>65209.11</v>
      </c>
      <c r="D393" s="51">
        <v>58</v>
      </c>
      <c r="E393" s="47">
        <v>-27537.759999999998</v>
      </c>
      <c r="F393" s="48">
        <v>0</v>
      </c>
      <c r="G393" s="47">
        <v>37671.35</v>
      </c>
      <c r="H393" s="48">
        <v>58</v>
      </c>
    </row>
    <row r="394" spans="1:8" ht="11.25" customHeight="1" outlineLevel="2" x14ac:dyDescent="0.2">
      <c r="A394" s="42"/>
      <c r="B394" s="46" t="s">
        <v>11</v>
      </c>
      <c r="C394" s="47">
        <v>64084.79</v>
      </c>
      <c r="D394" s="51">
        <v>57</v>
      </c>
      <c r="E394" s="47">
        <v>-27537.759999999998</v>
      </c>
      <c r="F394" s="48">
        <v>0</v>
      </c>
      <c r="G394" s="47">
        <v>36547.03</v>
      </c>
      <c r="H394" s="48">
        <v>57</v>
      </c>
    </row>
    <row r="395" spans="1:8" ht="21" x14ac:dyDescent="0.2">
      <c r="A395" s="37" t="s">
        <v>147</v>
      </c>
      <c r="B395" s="37" t="s">
        <v>148</v>
      </c>
      <c r="C395" s="38">
        <v>2896183</v>
      </c>
      <c r="D395" s="39">
        <v>2576</v>
      </c>
      <c r="E395" s="38">
        <v>-2044138.28</v>
      </c>
      <c r="F395" s="39">
        <v>-1728</v>
      </c>
      <c r="G395" s="40">
        <v>852044.72</v>
      </c>
      <c r="H395" s="41">
        <v>848</v>
      </c>
    </row>
    <row r="396" spans="1:8" ht="11.25" customHeight="1" outlineLevel="2" x14ac:dyDescent="0.2">
      <c r="A396" s="42"/>
      <c r="B396" s="46" t="s">
        <v>14</v>
      </c>
      <c r="C396" s="47">
        <v>241723.35</v>
      </c>
      <c r="D396" s="51">
        <v>215</v>
      </c>
      <c r="E396" s="47">
        <v>-201709.8</v>
      </c>
      <c r="F396" s="48">
        <v>-175</v>
      </c>
      <c r="G396" s="47">
        <v>40013.550000000003</v>
      </c>
      <c r="H396" s="48">
        <v>40</v>
      </c>
    </row>
    <row r="397" spans="1:8" ht="11.25" customHeight="1" outlineLevel="2" x14ac:dyDescent="0.2">
      <c r="A397" s="42"/>
      <c r="B397" s="46" t="s">
        <v>15</v>
      </c>
      <c r="C397" s="47">
        <v>241723.35</v>
      </c>
      <c r="D397" s="51">
        <v>215</v>
      </c>
      <c r="E397" s="47">
        <v>-197808.63</v>
      </c>
      <c r="F397" s="48">
        <v>-156</v>
      </c>
      <c r="G397" s="47">
        <v>43914.720000000001</v>
      </c>
      <c r="H397" s="48">
        <v>59</v>
      </c>
    </row>
    <row r="398" spans="1:8" ht="11.25" customHeight="1" outlineLevel="2" x14ac:dyDescent="0.2">
      <c r="A398" s="42"/>
      <c r="B398" s="46" t="s">
        <v>16</v>
      </c>
      <c r="C398" s="47">
        <v>241723.35</v>
      </c>
      <c r="D398" s="51">
        <v>215</v>
      </c>
      <c r="E398" s="47">
        <v>-158905.51999999999</v>
      </c>
      <c r="F398" s="48">
        <v>-135</v>
      </c>
      <c r="G398" s="47">
        <v>82817.83</v>
      </c>
      <c r="H398" s="48">
        <v>80</v>
      </c>
    </row>
    <row r="399" spans="1:8" ht="11.25" customHeight="1" outlineLevel="2" x14ac:dyDescent="0.2">
      <c r="A399" s="42"/>
      <c r="B399" s="46" t="s">
        <v>3</v>
      </c>
      <c r="C399" s="47">
        <v>241723.35</v>
      </c>
      <c r="D399" s="51">
        <v>215</v>
      </c>
      <c r="E399" s="47">
        <v>-151194.5</v>
      </c>
      <c r="F399" s="48">
        <v>-127</v>
      </c>
      <c r="G399" s="47">
        <v>90528.85</v>
      </c>
      <c r="H399" s="48">
        <v>88</v>
      </c>
    </row>
    <row r="400" spans="1:8" ht="11.25" customHeight="1" outlineLevel="2" x14ac:dyDescent="0.2">
      <c r="A400" s="42"/>
      <c r="B400" s="46" t="s">
        <v>4</v>
      </c>
      <c r="C400" s="47">
        <v>241723.35</v>
      </c>
      <c r="D400" s="51">
        <v>215</v>
      </c>
      <c r="E400" s="47">
        <v>-162854.94</v>
      </c>
      <c r="F400" s="48">
        <v>-141</v>
      </c>
      <c r="G400" s="47">
        <v>78868.41</v>
      </c>
      <c r="H400" s="48">
        <v>74</v>
      </c>
    </row>
    <row r="401" spans="1:8" ht="11.25" customHeight="1" outlineLevel="2" x14ac:dyDescent="0.2">
      <c r="A401" s="42"/>
      <c r="B401" s="46" t="s">
        <v>5</v>
      </c>
      <c r="C401" s="47">
        <v>241723.35</v>
      </c>
      <c r="D401" s="51">
        <v>215</v>
      </c>
      <c r="E401" s="47">
        <v>-152047.91</v>
      </c>
      <c r="F401" s="48">
        <v>-129</v>
      </c>
      <c r="G401" s="47">
        <v>89675.44</v>
      </c>
      <c r="H401" s="48">
        <v>86</v>
      </c>
    </row>
    <row r="402" spans="1:8" ht="11.25" customHeight="1" outlineLevel="2" x14ac:dyDescent="0.2">
      <c r="A402" s="42"/>
      <c r="B402" s="46" t="s">
        <v>6</v>
      </c>
      <c r="C402" s="47">
        <v>241723.35</v>
      </c>
      <c r="D402" s="51">
        <v>215</v>
      </c>
      <c r="E402" s="47">
        <v>-143884.35999999999</v>
      </c>
      <c r="F402" s="48">
        <v>-120</v>
      </c>
      <c r="G402" s="47">
        <v>97838.99</v>
      </c>
      <c r="H402" s="48">
        <v>95</v>
      </c>
    </row>
    <row r="403" spans="1:8" ht="11.25" customHeight="1" outlineLevel="2" x14ac:dyDescent="0.2">
      <c r="A403" s="42"/>
      <c r="B403" s="46" t="s">
        <v>7</v>
      </c>
      <c r="C403" s="47">
        <v>241723.35</v>
      </c>
      <c r="D403" s="51">
        <v>215</v>
      </c>
      <c r="E403" s="47">
        <v>-177920.15</v>
      </c>
      <c r="F403" s="48">
        <v>-154</v>
      </c>
      <c r="G403" s="47">
        <v>63803.199999999997</v>
      </c>
      <c r="H403" s="48">
        <v>61</v>
      </c>
    </row>
    <row r="404" spans="1:8" ht="11.25" customHeight="1" outlineLevel="2" x14ac:dyDescent="0.2">
      <c r="A404" s="42"/>
      <c r="B404" s="46" t="s">
        <v>8</v>
      </c>
      <c r="C404" s="47">
        <v>241723.35</v>
      </c>
      <c r="D404" s="51">
        <v>215</v>
      </c>
      <c r="E404" s="47">
        <v>-190150.8</v>
      </c>
      <c r="F404" s="48">
        <v>-162</v>
      </c>
      <c r="G404" s="47">
        <v>51572.55</v>
      </c>
      <c r="H404" s="48">
        <v>53</v>
      </c>
    </row>
    <row r="405" spans="1:8" ht="11.25" customHeight="1" outlineLevel="2" x14ac:dyDescent="0.2">
      <c r="A405" s="42"/>
      <c r="B405" s="46" t="s">
        <v>9</v>
      </c>
      <c r="C405" s="47">
        <v>241723.35</v>
      </c>
      <c r="D405" s="51">
        <v>215</v>
      </c>
      <c r="E405" s="47">
        <v>-169220.56</v>
      </c>
      <c r="F405" s="48">
        <v>-144</v>
      </c>
      <c r="G405" s="47">
        <v>72502.789999999994</v>
      </c>
      <c r="H405" s="48">
        <v>71</v>
      </c>
    </row>
    <row r="406" spans="1:8" ht="11.25" customHeight="1" outlineLevel="2" x14ac:dyDescent="0.2">
      <c r="A406" s="42"/>
      <c r="B406" s="46" t="s">
        <v>10</v>
      </c>
      <c r="C406" s="47">
        <v>241723.35</v>
      </c>
      <c r="D406" s="51">
        <v>215</v>
      </c>
      <c r="E406" s="47">
        <v>-169220.56</v>
      </c>
      <c r="F406" s="48">
        <v>-144</v>
      </c>
      <c r="G406" s="47">
        <v>72502.789999999994</v>
      </c>
      <c r="H406" s="48">
        <v>71</v>
      </c>
    </row>
    <row r="407" spans="1:8" ht="11.25" customHeight="1" outlineLevel="2" x14ac:dyDescent="0.2">
      <c r="A407" s="42"/>
      <c r="B407" s="46" t="s">
        <v>11</v>
      </c>
      <c r="C407" s="47">
        <v>237226.15</v>
      </c>
      <c r="D407" s="51">
        <v>211</v>
      </c>
      <c r="E407" s="47">
        <v>-169220.55</v>
      </c>
      <c r="F407" s="48">
        <v>-141</v>
      </c>
      <c r="G407" s="47">
        <v>68005.600000000006</v>
      </c>
      <c r="H407" s="48">
        <v>70</v>
      </c>
    </row>
    <row r="408" spans="1:8" ht="21" x14ac:dyDescent="0.2">
      <c r="A408" s="37" t="s">
        <v>149</v>
      </c>
      <c r="B408" s="37" t="s">
        <v>150</v>
      </c>
      <c r="C408" s="38">
        <v>2534161</v>
      </c>
      <c r="D408" s="39">
        <v>2254</v>
      </c>
      <c r="E408" s="38">
        <v>-537850.43000000005</v>
      </c>
      <c r="F408" s="39">
        <v>-123</v>
      </c>
      <c r="G408" s="40">
        <v>1996310.57</v>
      </c>
      <c r="H408" s="41">
        <v>2131</v>
      </c>
    </row>
    <row r="409" spans="1:8" ht="11.25" customHeight="1" outlineLevel="2" x14ac:dyDescent="0.2">
      <c r="A409" s="42"/>
      <c r="B409" s="46" t="s">
        <v>14</v>
      </c>
      <c r="C409" s="47">
        <v>211367.47</v>
      </c>
      <c r="D409" s="51">
        <v>188</v>
      </c>
      <c r="E409" s="47">
        <v>-90310.57</v>
      </c>
      <c r="F409" s="48">
        <v>-83</v>
      </c>
      <c r="G409" s="47">
        <v>121056.9</v>
      </c>
      <c r="H409" s="48">
        <v>105</v>
      </c>
    </row>
    <row r="410" spans="1:8" ht="11.25" customHeight="1" outlineLevel="2" x14ac:dyDescent="0.2">
      <c r="A410" s="42"/>
      <c r="B410" s="46" t="s">
        <v>15</v>
      </c>
      <c r="C410" s="47">
        <v>211367.47</v>
      </c>
      <c r="D410" s="51">
        <v>188</v>
      </c>
      <c r="E410" s="47">
        <v>-155999.26</v>
      </c>
      <c r="F410" s="48">
        <v>-124</v>
      </c>
      <c r="G410" s="47">
        <v>55368.21</v>
      </c>
      <c r="H410" s="48">
        <v>64</v>
      </c>
    </row>
    <row r="411" spans="1:8" ht="11.25" customHeight="1" outlineLevel="2" x14ac:dyDescent="0.2">
      <c r="A411" s="42"/>
      <c r="B411" s="46" t="s">
        <v>16</v>
      </c>
      <c r="C411" s="47">
        <v>211367.47</v>
      </c>
      <c r="D411" s="51">
        <v>188</v>
      </c>
      <c r="E411" s="47">
        <v>-134986.10999999999</v>
      </c>
      <c r="F411" s="48">
        <v>-28</v>
      </c>
      <c r="G411" s="47">
        <v>76381.36</v>
      </c>
      <c r="H411" s="48">
        <v>160</v>
      </c>
    </row>
    <row r="412" spans="1:8" ht="11.25" customHeight="1" outlineLevel="2" x14ac:dyDescent="0.2">
      <c r="A412" s="42"/>
      <c r="B412" s="46" t="s">
        <v>3</v>
      </c>
      <c r="C412" s="47">
        <v>211367.47</v>
      </c>
      <c r="D412" s="51">
        <v>188</v>
      </c>
      <c r="E412" s="47">
        <v>-57439.25</v>
      </c>
      <c r="F412" s="48">
        <v>113</v>
      </c>
      <c r="G412" s="47">
        <v>153928.22</v>
      </c>
      <c r="H412" s="48">
        <v>301</v>
      </c>
    </row>
    <row r="413" spans="1:8" ht="11.25" customHeight="1" outlineLevel="2" x14ac:dyDescent="0.2">
      <c r="A413" s="42"/>
      <c r="B413" s="46" t="s">
        <v>4</v>
      </c>
      <c r="C413" s="47">
        <v>211367.47</v>
      </c>
      <c r="D413" s="51">
        <v>188</v>
      </c>
      <c r="E413" s="47">
        <v>-38550.83</v>
      </c>
      <c r="F413" s="48">
        <v>-31</v>
      </c>
      <c r="G413" s="47">
        <v>172816.64000000001</v>
      </c>
      <c r="H413" s="48">
        <v>157</v>
      </c>
    </row>
    <row r="414" spans="1:8" ht="11.25" customHeight="1" outlineLevel="2" x14ac:dyDescent="0.2">
      <c r="A414" s="42"/>
      <c r="B414" s="46" t="s">
        <v>5</v>
      </c>
      <c r="C414" s="47">
        <v>211367.47</v>
      </c>
      <c r="D414" s="51">
        <v>188</v>
      </c>
      <c r="E414" s="47">
        <v>-2635.87</v>
      </c>
      <c r="F414" s="48">
        <v>41</v>
      </c>
      <c r="G414" s="47">
        <v>208731.6</v>
      </c>
      <c r="H414" s="48">
        <v>229</v>
      </c>
    </row>
    <row r="415" spans="1:8" ht="11.25" customHeight="1" outlineLevel="2" x14ac:dyDescent="0.2">
      <c r="A415" s="42"/>
      <c r="B415" s="46" t="s">
        <v>6</v>
      </c>
      <c r="C415" s="47">
        <v>211367.47</v>
      </c>
      <c r="D415" s="51">
        <v>188</v>
      </c>
      <c r="E415" s="47">
        <v>0</v>
      </c>
      <c r="F415" s="48">
        <v>0</v>
      </c>
      <c r="G415" s="47">
        <v>211367.47</v>
      </c>
      <c r="H415" s="48">
        <v>188</v>
      </c>
    </row>
    <row r="416" spans="1:8" ht="11.25" customHeight="1" outlineLevel="2" x14ac:dyDescent="0.2">
      <c r="A416" s="42"/>
      <c r="B416" s="46" t="s">
        <v>7</v>
      </c>
      <c r="C416" s="47">
        <v>211367.47</v>
      </c>
      <c r="D416" s="51">
        <v>188</v>
      </c>
      <c r="E416" s="47">
        <v>0</v>
      </c>
      <c r="F416" s="48">
        <v>0</v>
      </c>
      <c r="G416" s="47">
        <v>211367.47</v>
      </c>
      <c r="H416" s="48">
        <v>188</v>
      </c>
    </row>
    <row r="417" spans="1:8" ht="11.25" customHeight="1" outlineLevel="2" x14ac:dyDescent="0.2">
      <c r="A417" s="42"/>
      <c r="B417" s="46" t="s">
        <v>8</v>
      </c>
      <c r="C417" s="47">
        <v>211367.47</v>
      </c>
      <c r="D417" s="51">
        <v>188</v>
      </c>
      <c r="E417" s="47">
        <v>-52841.87</v>
      </c>
      <c r="F417" s="48">
        <v>-47</v>
      </c>
      <c r="G417" s="47">
        <v>158525.6</v>
      </c>
      <c r="H417" s="48">
        <v>141</v>
      </c>
    </row>
    <row r="418" spans="1:8" ht="11.25" customHeight="1" outlineLevel="2" x14ac:dyDescent="0.2">
      <c r="A418" s="42"/>
      <c r="B418" s="46" t="s">
        <v>9</v>
      </c>
      <c r="C418" s="47">
        <v>211367.47</v>
      </c>
      <c r="D418" s="51">
        <v>188</v>
      </c>
      <c r="E418" s="47">
        <v>-5086.67</v>
      </c>
      <c r="F418" s="48">
        <v>36</v>
      </c>
      <c r="G418" s="47">
        <v>206280.8</v>
      </c>
      <c r="H418" s="48">
        <v>224</v>
      </c>
    </row>
    <row r="419" spans="1:8" ht="11.25" customHeight="1" outlineLevel="2" x14ac:dyDescent="0.2">
      <c r="A419" s="42"/>
      <c r="B419" s="46" t="s">
        <v>10</v>
      </c>
      <c r="C419" s="47">
        <v>211367.47</v>
      </c>
      <c r="D419" s="51">
        <v>188</v>
      </c>
      <c r="E419" s="47">
        <v>0</v>
      </c>
      <c r="F419" s="48">
        <v>0</v>
      </c>
      <c r="G419" s="47">
        <v>211367.47</v>
      </c>
      <c r="H419" s="48">
        <v>188</v>
      </c>
    </row>
    <row r="420" spans="1:8" ht="11.25" customHeight="1" outlineLevel="2" x14ac:dyDescent="0.2">
      <c r="A420" s="42"/>
      <c r="B420" s="46" t="s">
        <v>11</v>
      </c>
      <c r="C420" s="47">
        <v>209118.83</v>
      </c>
      <c r="D420" s="51">
        <v>186</v>
      </c>
      <c r="E420" s="47">
        <v>0</v>
      </c>
      <c r="F420" s="48">
        <v>0</v>
      </c>
      <c r="G420" s="47">
        <v>209118.83</v>
      </c>
      <c r="H420" s="48">
        <v>186</v>
      </c>
    </row>
    <row r="421" spans="1:8" x14ac:dyDescent="0.2">
      <c r="A421" s="37" t="s">
        <v>198</v>
      </c>
      <c r="B421" s="37" t="s">
        <v>199</v>
      </c>
      <c r="C421" s="38">
        <v>1092815</v>
      </c>
      <c r="D421" s="43">
        <v>972</v>
      </c>
      <c r="E421" s="38">
        <v>-619090.31999999995</v>
      </c>
      <c r="F421" s="39">
        <v>-629</v>
      </c>
      <c r="G421" s="40">
        <v>473724.68</v>
      </c>
      <c r="H421" s="41">
        <v>343</v>
      </c>
    </row>
    <row r="422" spans="1:8" ht="11.25" customHeight="1" outlineLevel="2" x14ac:dyDescent="0.2">
      <c r="A422" s="42"/>
      <c r="B422" s="46" t="s">
        <v>14</v>
      </c>
      <c r="C422" s="47">
        <v>91067.92</v>
      </c>
      <c r="D422" s="51">
        <v>81</v>
      </c>
      <c r="E422" s="47">
        <v>-57513.279999999999</v>
      </c>
      <c r="F422" s="48">
        <v>-52</v>
      </c>
      <c r="G422" s="47">
        <v>33554.639999999999</v>
      </c>
      <c r="H422" s="48">
        <v>29</v>
      </c>
    </row>
    <row r="423" spans="1:8" ht="11.25" customHeight="1" outlineLevel="2" x14ac:dyDescent="0.2">
      <c r="A423" s="42"/>
      <c r="B423" s="46" t="s">
        <v>15</v>
      </c>
      <c r="C423" s="47">
        <v>91067.92</v>
      </c>
      <c r="D423" s="51">
        <v>81</v>
      </c>
      <c r="E423" s="47">
        <v>-91067.92</v>
      </c>
      <c r="F423" s="48">
        <v>-81</v>
      </c>
      <c r="G423" s="47">
        <v>0</v>
      </c>
      <c r="H423" s="48">
        <v>0</v>
      </c>
    </row>
    <row r="424" spans="1:8" ht="11.25" customHeight="1" outlineLevel="2" x14ac:dyDescent="0.2">
      <c r="A424" s="42"/>
      <c r="B424" s="46" t="s">
        <v>16</v>
      </c>
      <c r="C424" s="47">
        <v>91067.92</v>
      </c>
      <c r="D424" s="51">
        <v>81</v>
      </c>
      <c r="E424" s="47">
        <v>-35143.519999999997</v>
      </c>
      <c r="F424" s="48">
        <v>-31</v>
      </c>
      <c r="G424" s="47">
        <v>55924.4</v>
      </c>
      <c r="H424" s="48">
        <v>50</v>
      </c>
    </row>
    <row r="425" spans="1:8" ht="11.25" customHeight="1" outlineLevel="2" x14ac:dyDescent="0.2">
      <c r="A425" s="42"/>
      <c r="B425" s="46" t="s">
        <v>3</v>
      </c>
      <c r="C425" s="47">
        <v>91067.92</v>
      </c>
      <c r="D425" s="51">
        <v>81</v>
      </c>
      <c r="E425" s="47">
        <v>-50522.73</v>
      </c>
      <c r="F425" s="48">
        <v>-50</v>
      </c>
      <c r="G425" s="47">
        <v>40545.19</v>
      </c>
      <c r="H425" s="48">
        <v>31</v>
      </c>
    </row>
    <row r="426" spans="1:8" ht="11.25" customHeight="1" outlineLevel="2" x14ac:dyDescent="0.2">
      <c r="A426" s="42"/>
      <c r="B426" s="46" t="s">
        <v>4</v>
      </c>
      <c r="C426" s="47">
        <v>91067.92</v>
      </c>
      <c r="D426" s="51">
        <v>81</v>
      </c>
      <c r="E426" s="47">
        <v>-82579.48</v>
      </c>
      <c r="F426" s="48">
        <v>-75</v>
      </c>
      <c r="G426" s="47">
        <v>8488.44</v>
      </c>
      <c r="H426" s="48">
        <v>6</v>
      </c>
    </row>
    <row r="427" spans="1:8" ht="11.25" customHeight="1" outlineLevel="2" x14ac:dyDescent="0.2">
      <c r="A427" s="42"/>
      <c r="B427" s="46" t="s">
        <v>5</v>
      </c>
      <c r="C427" s="47">
        <v>91067.92</v>
      </c>
      <c r="D427" s="51">
        <v>81</v>
      </c>
      <c r="E427" s="47">
        <v>-40336.22</v>
      </c>
      <c r="F427" s="48">
        <v>-39</v>
      </c>
      <c r="G427" s="47">
        <v>50731.7</v>
      </c>
      <c r="H427" s="48">
        <v>42</v>
      </c>
    </row>
    <row r="428" spans="1:8" ht="11.25" customHeight="1" outlineLevel="2" x14ac:dyDescent="0.2">
      <c r="A428" s="42"/>
      <c r="B428" s="46" t="s">
        <v>6</v>
      </c>
      <c r="C428" s="47">
        <v>91067.92</v>
      </c>
      <c r="D428" s="51">
        <v>81</v>
      </c>
      <c r="E428" s="47">
        <v>0</v>
      </c>
      <c r="F428" s="48">
        <v>0</v>
      </c>
      <c r="G428" s="47">
        <v>91067.92</v>
      </c>
      <c r="H428" s="48">
        <v>81</v>
      </c>
    </row>
    <row r="429" spans="1:8" ht="11.25" customHeight="1" outlineLevel="2" x14ac:dyDescent="0.2">
      <c r="A429" s="42"/>
      <c r="B429" s="46" t="s">
        <v>7</v>
      </c>
      <c r="C429" s="47">
        <v>91067.92</v>
      </c>
      <c r="D429" s="51">
        <v>81</v>
      </c>
      <c r="E429" s="47">
        <v>-25989.88</v>
      </c>
      <c r="F429" s="48">
        <v>-31</v>
      </c>
      <c r="G429" s="47">
        <v>65078.04</v>
      </c>
      <c r="H429" s="48">
        <v>50</v>
      </c>
    </row>
    <row r="430" spans="1:8" ht="11.25" customHeight="1" outlineLevel="2" x14ac:dyDescent="0.2">
      <c r="A430" s="42"/>
      <c r="B430" s="46" t="s">
        <v>8</v>
      </c>
      <c r="C430" s="47">
        <v>91067.92</v>
      </c>
      <c r="D430" s="51">
        <v>81</v>
      </c>
      <c r="E430" s="47">
        <v>-81164.740000000005</v>
      </c>
      <c r="F430" s="48">
        <v>-74</v>
      </c>
      <c r="G430" s="47">
        <v>9903.18</v>
      </c>
      <c r="H430" s="48">
        <v>7</v>
      </c>
    </row>
    <row r="431" spans="1:8" ht="11.25" customHeight="1" outlineLevel="2" x14ac:dyDescent="0.2">
      <c r="A431" s="42"/>
      <c r="B431" s="46" t="s">
        <v>9</v>
      </c>
      <c r="C431" s="47">
        <v>91067.92</v>
      </c>
      <c r="D431" s="51">
        <v>81</v>
      </c>
      <c r="E431" s="47">
        <v>-51590.84</v>
      </c>
      <c r="F431" s="48">
        <v>-64</v>
      </c>
      <c r="G431" s="47">
        <v>39477.08</v>
      </c>
      <c r="H431" s="48">
        <v>17</v>
      </c>
    </row>
    <row r="432" spans="1:8" ht="11.25" customHeight="1" outlineLevel="2" x14ac:dyDescent="0.2">
      <c r="A432" s="42"/>
      <c r="B432" s="46" t="s">
        <v>10</v>
      </c>
      <c r="C432" s="47">
        <v>91067.92</v>
      </c>
      <c r="D432" s="51">
        <v>81</v>
      </c>
      <c r="E432" s="47">
        <v>-51590.84</v>
      </c>
      <c r="F432" s="48">
        <v>-64</v>
      </c>
      <c r="G432" s="47">
        <v>39477.08</v>
      </c>
      <c r="H432" s="48">
        <v>17</v>
      </c>
    </row>
    <row r="433" spans="1:8" ht="11.25" customHeight="1" outlineLevel="2" x14ac:dyDescent="0.2">
      <c r="A433" s="42"/>
      <c r="B433" s="46" t="s">
        <v>11</v>
      </c>
      <c r="C433" s="47">
        <v>91067.88</v>
      </c>
      <c r="D433" s="51">
        <v>81</v>
      </c>
      <c r="E433" s="47">
        <v>-51590.87</v>
      </c>
      <c r="F433" s="48">
        <v>-68</v>
      </c>
      <c r="G433" s="47">
        <v>39477.01</v>
      </c>
      <c r="H433" s="48">
        <v>13</v>
      </c>
    </row>
    <row r="434" spans="1:8" x14ac:dyDescent="0.2">
      <c r="A434" s="37" t="s">
        <v>200</v>
      </c>
      <c r="B434" s="37" t="s">
        <v>201</v>
      </c>
      <c r="C434" s="38">
        <v>1224357</v>
      </c>
      <c r="D434" s="39">
        <v>1089</v>
      </c>
      <c r="E434" s="38">
        <v>-698245.57</v>
      </c>
      <c r="F434" s="39">
        <v>-622</v>
      </c>
      <c r="G434" s="40">
        <v>526111.43000000005</v>
      </c>
      <c r="H434" s="41">
        <v>467</v>
      </c>
    </row>
    <row r="435" spans="1:8" ht="11.25" customHeight="1" outlineLevel="2" x14ac:dyDescent="0.2">
      <c r="A435" s="42"/>
      <c r="B435" s="46" t="s">
        <v>14</v>
      </c>
      <c r="C435" s="47">
        <v>102310.82</v>
      </c>
      <c r="D435" s="51">
        <v>91</v>
      </c>
      <c r="E435" s="47">
        <v>-67511.17</v>
      </c>
      <c r="F435" s="48">
        <v>-60</v>
      </c>
      <c r="G435" s="47">
        <v>34799.65</v>
      </c>
      <c r="H435" s="48">
        <v>31</v>
      </c>
    </row>
    <row r="436" spans="1:8" ht="11.25" customHeight="1" outlineLevel="2" x14ac:dyDescent="0.2">
      <c r="A436" s="42"/>
      <c r="B436" s="46" t="s">
        <v>15</v>
      </c>
      <c r="C436" s="47">
        <v>102310.82</v>
      </c>
      <c r="D436" s="51">
        <v>91</v>
      </c>
      <c r="E436" s="47">
        <v>-90274.32</v>
      </c>
      <c r="F436" s="48">
        <v>-81</v>
      </c>
      <c r="G436" s="47">
        <v>12036.5</v>
      </c>
      <c r="H436" s="48">
        <v>10</v>
      </c>
    </row>
    <row r="437" spans="1:8" ht="11.25" customHeight="1" outlineLevel="2" x14ac:dyDescent="0.2">
      <c r="A437" s="42"/>
      <c r="B437" s="46" t="s">
        <v>16</v>
      </c>
      <c r="C437" s="47">
        <v>102310.82</v>
      </c>
      <c r="D437" s="51">
        <v>91</v>
      </c>
      <c r="E437" s="47">
        <v>0</v>
      </c>
      <c r="F437" s="48">
        <v>0</v>
      </c>
      <c r="G437" s="47">
        <v>102310.82</v>
      </c>
      <c r="H437" s="48">
        <v>91</v>
      </c>
    </row>
    <row r="438" spans="1:8" ht="11.25" customHeight="1" outlineLevel="2" x14ac:dyDescent="0.2">
      <c r="A438" s="42"/>
      <c r="B438" s="46" t="s">
        <v>3</v>
      </c>
      <c r="C438" s="47">
        <v>102310.82</v>
      </c>
      <c r="D438" s="51">
        <v>91</v>
      </c>
      <c r="E438" s="47">
        <v>-53760.7</v>
      </c>
      <c r="F438" s="48">
        <v>-50</v>
      </c>
      <c r="G438" s="47">
        <v>48550.12</v>
      </c>
      <c r="H438" s="48">
        <v>41</v>
      </c>
    </row>
    <row r="439" spans="1:8" ht="11.25" customHeight="1" outlineLevel="2" x14ac:dyDescent="0.2">
      <c r="A439" s="42"/>
      <c r="B439" s="46" t="s">
        <v>4</v>
      </c>
      <c r="C439" s="47">
        <v>102310.82</v>
      </c>
      <c r="D439" s="51">
        <v>91</v>
      </c>
      <c r="E439" s="47">
        <v>-43368.13</v>
      </c>
      <c r="F439" s="48">
        <v>-38</v>
      </c>
      <c r="G439" s="47">
        <v>58942.69</v>
      </c>
      <c r="H439" s="48">
        <v>53</v>
      </c>
    </row>
    <row r="440" spans="1:8" ht="11.25" customHeight="1" outlineLevel="2" x14ac:dyDescent="0.2">
      <c r="A440" s="42"/>
      <c r="B440" s="46" t="s">
        <v>5</v>
      </c>
      <c r="C440" s="47">
        <v>102310.82</v>
      </c>
      <c r="D440" s="51">
        <v>91</v>
      </c>
      <c r="E440" s="47">
        <v>-63542.42</v>
      </c>
      <c r="F440" s="48">
        <v>-58</v>
      </c>
      <c r="G440" s="47">
        <v>38768.400000000001</v>
      </c>
      <c r="H440" s="48">
        <v>33</v>
      </c>
    </row>
    <row r="441" spans="1:8" ht="11.25" customHeight="1" outlineLevel="2" x14ac:dyDescent="0.2">
      <c r="A441" s="42"/>
      <c r="B441" s="46" t="s">
        <v>6</v>
      </c>
      <c r="C441" s="47">
        <v>102310.82</v>
      </c>
      <c r="D441" s="51">
        <v>91</v>
      </c>
      <c r="E441" s="47">
        <v>-52979.93</v>
      </c>
      <c r="F441" s="48">
        <v>-46</v>
      </c>
      <c r="G441" s="47">
        <v>49330.89</v>
      </c>
      <c r="H441" s="48">
        <v>45</v>
      </c>
    </row>
    <row r="442" spans="1:8" ht="11.25" customHeight="1" outlineLevel="2" x14ac:dyDescent="0.2">
      <c r="A442" s="42"/>
      <c r="B442" s="46" t="s">
        <v>7</v>
      </c>
      <c r="C442" s="47">
        <v>102310.82</v>
      </c>
      <c r="D442" s="51">
        <v>91</v>
      </c>
      <c r="E442" s="47">
        <v>-34436.33</v>
      </c>
      <c r="F442" s="48">
        <v>-20</v>
      </c>
      <c r="G442" s="47">
        <v>67874.490000000005</v>
      </c>
      <c r="H442" s="48">
        <v>71</v>
      </c>
    </row>
    <row r="443" spans="1:8" ht="11.25" customHeight="1" outlineLevel="2" x14ac:dyDescent="0.2">
      <c r="A443" s="42"/>
      <c r="B443" s="46" t="s">
        <v>8</v>
      </c>
      <c r="C443" s="47">
        <v>102310.82</v>
      </c>
      <c r="D443" s="51">
        <v>91</v>
      </c>
      <c r="E443" s="47">
        <v>-90530.44</v>
      </c>
      <c r="F443" s="48">
        <v>-79</v>
      </c>
      <c r="G443" s="47">
        <v>11780.38</v>
      </c>
      <c r="H443" s="48">
        <v>12</v>
      </c>
    </row>
    <row r="444" spans="1:8" ht="11.25" customHeight="1" outlineLevel="2" x14ac:dyDescent="0.2">
      <c r="A444" s="42"/>
      <c r="B444" s="46" t="s">
        <v>9</v>
      </c>
      <c r="C444" s="47">
        <v>102310.82</v>
      </c>
      <c r="D444" s="51">
        <v>91</v>
      </c>
      <c r="E444" s="47">
        <v>-54703.71</v>
      </c>
      <c r="F444" s="48">
        <v>-38</v>
      </c>
      <c r="G444" s="47">
        <v>47607.11</v>
      </c>
      <c r="H444" s="48">
        <v>53</v>
      </c>
    </row>
    <row r="445" spans="1:8" ht="11.25" customHeight="1" outlineLevel="2" x14ac:dyDescent="0.2">
      <c r="A445" s="42"/>
      <c r="B445" s="46" t="s">
        <v>10</v>
      </c>
      <c r="C445" s="47">
        <v>102310.82</v>
      </c>
      <c r="D445" s="51">
        <v>91</v>
      </c>
      <c r="E445" s="47">
        <v>-73569.2</v>
      </c>
      <c r="F445" s="48">
        <v>-76</v>
      </c>
      <c r="G445" s="47">
        <v>28741.62</v>
      </c>
      <c r="H445" s="48">
        <v>15</v>
      </c>
    </row>
    <row r="446" spans="1:8" ht="11.25" customHeight="1" outlineLevel="2" x14ac:dyDescent="0.2">
      <c r="A446" s="42"/>
      <c r="B446" s="46" t="s">
        <v>11</v>
      </c>
      <c r="C446" s="47">
        <v>98937.98</v>
      </c>
      <c r="D446" s="51">
        <v>88</v>
      </c>
      <c r="E446" s="47">
        <v>-73569.22</v>
      </c>
      <c r="F446" s="48">
        <v>-76</v>
      </c>
      <c r="G446" s="47">
        <v>25368.76</v>
      </c>
      <c r="H446" s="48">
        <v>12</v>
      </c>
    </row>
    <row r="447" spans="1:8" x14ac:dyDescent="0.2">
      <c r="A447" s="37" t="s">
        <v>202</v>
      </c>
      <c r="B447" s="37" t="s">
        <v>203</v>
      </c>
      <c r="C447" s="38">
        <v>911803</v>
      </c>
      <c r="D447" s="43">
        <v>811</v>
      </c>
      <c r="E447" s="38">
        <v>-389583.95</v>
      </c>
      <c r="F447" s="38">
        <v>-354</v>
      </c>
      <c r="G447" s="40">
        <v>522219.05</v>
      </c>
      <c r="H447" s="41">
        <v>457</v>
      </c>
    </row>
    <row r="448" spans="1:8" ht="11.25" customHeight="1" outlineLevel="2" x14ac:dyDescent="0.2">
      <c r="A448" s="42"/>
      <c r="B448" s="46" t="s">
        <v>14</v>
      </c>
      <c r="C448" s="47">
        <v>76452.039999999994</v>
      </c>
      <c r="D448" s="51">
        <v>68</v>
      </c>
      <c r="E448" s="47">
        <v>-63802.74</v>
      </c>
      <c r="F448" s="48">
        <v>-58</v>
      </c>
      <c r="G448" s="47">
        <v>12649.3</v>
      </c>
      <c r="H448" s="48">
        <v>10</v>
      </c>
    </row>
    <row r="449" spans="1:8" ht="11.25" customHeight="1" outlineLevel="2" x14ac:dyDescent="0.2">
      <c r="A449" s="42"/>
      <c r="B449" s="46" t="s">
        <v>15</v>
      </c>
      <c r="C449" s="47">
        <v>76452.039999999994</v>
      </c>
      <c r="D449" s="51">
        <v>68</v>
      </c>
      <c r="E449" s="47">
        <v>-75053.929999999993</v>
      </c>
      <c r="F449" s="48">
        <v>-67</v>
      </c>
      <c r="G449" s="47">
        <v>1398.11</v>
      </c>
      <c r="H449" s="48">
        <v>1</v>
      </c>
    </row>
    <row r="450" spans="1:8" ht="11.25" customHeight="1" outlineLevel="2" x14ac:dyDescent="0.2">
      <c r="A450" s="42"/>
      <c r="B450" s="46" t="s">
        <v>16</v>
      </c>
      <c r="C450" s="47">
        <v>76452.039999999994</v>
      </c>
      <c r="D450" s="51">
        <v>68</v>
      </c>
      <c r="E450" s="47">
        <v>-48900.13</v>
      </c>
      <c r="F450" s="48">
        <v>-49</v>
      </c>
      <c r="G450" s="47">
        <v>27551.91</v>
      </c>
      <c r="H450" s="48">
        <v>19</v>
      </c>
    </row>
    <row r="451" spans="1:8" ht="11.25" customHeight="1" outlineLevel="2" x14ac:dyDescent="0.2">
      <c r="A451" s="42"/>
      <c r="B451" s="46" t="s">
        <v>3</v>
      </c>
      <c r="C451" s="47">
        <v>76452.039999999994</v>
      </c>
      <c r="D451" s="51">
        <v>68</v>
      </c>
      <c r="E451" s="47">
        <v>-28733.02</v>
      </c>
      <c r="F451" s="48">
        <v>-25</v>
      </c>
      <c r="G451" s="47">
        <v>47719.02</v>
      </c>
      <c r="H451" s="48">
        <v>43</v>
      </c>
    </row>
    <row r="452" spans="1:8" ht="11.25" customHeight="1" outlineLevel="2" x14ac:dyDescent="0.2">
      <c r="A452" s="42"/>
      <c r="B452" s="46" t="s">
        <v>4</v>
      </c>
      <c r="C452" s="47">
        <v>76452.039999999994</v>
      </c>
      <c r="D452" s="51">
        <v>68</v>
      </c>
      <c r="E452" s="47">
        <v>0</v>
      </c>
      <c r="F452" s="48">
        <v>0</v>
      </c>
      <c r="G452" s="47">
        <v>76452.039999999994</v>
      </c>
      <c r="H452" s="48">
        <v>68</v>
      </c>
    </row>
    <row r="453" spans="1:8" ht="11.25" customHeight="1" outlineLevel="2" x14ac:dyDescent="0.2">
      <c r="A453" s="42"/>
      <c r="B453" s="46" t="s">
        <v>5</v>
      </c>
      <c r="C453" s="47">
        <v>76452.039999999994</v>
      </c>
      <c r="D453" s="51">
        <v>68</v>
      </c>
      <c r="E453" s="47">
        <v>0</v>
      </c>
      <c r="F453" s="48">
        <v>0</v>
      </c>
      <c r="G453" s="47">
        <v>76452.039999999994</v>
      </c>
      <c r="H453" s="48">
        <v>68</v>
      </c>
    </row>
    <row r="454" spans="1:8" ht="11.25" customHeight="1" outlineLevel="2" x14ac:dyDescent="0.2">
      <c r="A454" s="42"/>
      <c r="B454" s="46" t="s">
        <v>6</v>
      </c>
      <c r="C454" s="47">
        <v>76452.039999999994</v>
      </c>
      <c r="D454" s="51">
        <v>68</v>
      </c>
      <c r="E454" s="47">
        <v>-3125.78</v>
      </c>
      <c r="F454" s="48">
        <v>-3</v>
      </c>
      <c r="G454" s="47">
        <v>73326.259999999995</v>
      </c>
      <c r="H454" s="48">
        <v>65</v>
      </c>
    </row>
    <row r="455" spans="1:8" ht="11.25" customHeight="1" outlineLevel="2" x14ac:dyDescent="0.2">
      <c r="A455" s="42"/>
      <c r="B455" s="46" t="s">
        <v>7</v>
      </c>
      <c r="C455" s="47">
        <v>76452.039999999994</v>
      </c>
      <c r="D455" s="51">
        <v>68</v>
      </c>
      <c r="E455" s="47">
        <v>-34544.14</v>
      </c>
      <c r="F455" s="48">
        <v>-31</v>
      </c>
      <c r="G455" s="47">
        <v>41907.9</v>
      </c>
      <c r="H455" s="48">
        <v>37</v>
      </c>
    </row>
    <row r="456" spans="1:8" ht="11.25" customHeight="1" outlineLevel="2" x14ac:dyDescent="0.2">
      <c r="A456" s="42"/>
      <c r="B456" s="46" t="s">
        <v>8</v>
      </c>
      <c r="C456" s="47">
        <v>76452.039999999994</v>
      </c>
      <c r="D456" s="51">
        <v>68</v>
      </c>
      <c r="E456" s="47">
        <v>-42244.33</v>
      </c>
      <c r="F456" s="48">
        <v>-36</v>
      </c>
      <c r="G456" s="47">
        <v>34207.71</v>
      </c>
      <c r="H456" s="48">
        <v>32</v>
      </c>
    </row>
    <row r="457" spans="1:8" ht="11.25" customHeight="1" outlineLevel="2" x14ac:dyDescent="0.2">
      <c r="A457" s="42"/>
      <c r="B457" s="46" t="s">
        <v>9</v>
      </c>
      <c r="C457" s="47">
        <v>76452.039999999994</v>
      </c>
      <c r="D457" s="51">
        <v>68</v>
      </c>
      <c r="E457" s="47">
        <v>-31059.96</v>
      </c>
      <c r="F457" s="48">
        <v>-28</v>
      </c>
      <c r="G457" s="47">
        <v>45392.08</v>
      </c>
      <c r="H457" s="48">
        <v>40</v>
      </c>
    </row>
    <row r="458" spans="1:8" ht="11.25" customHeight="1" outlineLevel="2" x14ac:dyDescent="0.2">
      <c r="A458" s="42"/>
      <c r="B458" s="46" t="s">
        <v>10</v>
      </c>
      <c r="C458" s="47">
        <v>76452.039999999994</v>
      </c>
      <c r="D458" s="51">
        <v>68</v>
      </c>
      <c r="E458" s="47">
        <v>-31059.96</v>
      </c>
      <c r="F458" s="48">
        <v>-28</v>
      </c>
      <c r="G458" s="47">
        <v>45392.08</v>
      </c>
      <c r="H458" s="48">
        <v>40</v>
      </c>
    </row>
    <row r="459" spans="1:8" ht="11.25" customHeight="1" outlineLevel="2" x14ac:dyDescent="0.2">
      <c r="A459" s="42"/>
      <c r="B459" s="46" t="s">
        <v>11</v>
      </c>
      <c r="C459" s="47">
        <v>70830.559999999998</v>
      </c>
      <c r="D459" s="51">
        <v>63</v>
      </c>
      <c r="E459" s="47">
        <v>-31059.96</v>
      </c>
      <c r="F459" s="48">
        <v>-29</v>
      </c>
      <c r="G459" s="47">
        <v>39770.6</v>
      </c>
      <c r="H459" s="48">
        <v>34</v>
      </c>
    </row>
    <row r="460" spans="1:8" ht="21" x14ac:dyDescent="0.2">
      <c r="A460" s="37" t="s">
        <v>151</v>
      </c>
      <c r="B460" s="37" t="s">
        <v>152</v>
      </c>
      <c r="C460" s="38">
        <v>1071453</v>
      </c>
      <c r="D460" s="43">
        <v>953</v>
      </c>
      <c r="E460" s="38">
        <v>-830498.01</v>
      </c>
      <c r="F460" s="39">
        <v>-690</v>
      </c>
      <c r="G460" s="40">
        <v>240954.99</v>
      </c>
      <c r="H460" s="41">
        <v>263</v>
      </c>
    </row>
    <row r="461" spans="1:8" ht="11.25" customHeight="1" outlineLevel="2" x14ac:dyDescent="0.2">
      <c r="A461" s="42"/>
      <c r="B461" s="46" t="s">
        <v>14</v>
      </c>
      <c r="C461" s="47">
        <v>88819.29</v>
      </c>
      <c r="D461" s="51">
        <v>79</v>
      </c>
      <c r="E461" s="47">
        <v>-58557.63</v>
      </c>
      <c r="F461" s="48">
        <v>-51</v>
      </c>
      <c r="G461" s="47">
        <v>30261.66</v>
      </c>
      <c r="H461" s="48">
        <v>28</v>
      </c>
    </row>
    <row r="462" spans="1:8" ht="11.25" customHeight="1" outlineLevel="2" x14ac:dyDescent="0.2">
      <c r="A462" s="42"/>
      <c r="B462" s="46" t="s">
        <v>15</v>
      </c>
      <c r="C462" s="47">
        <v>88819.29</v>
      </c>
      <c r="D462" s="51">
        <v>79</v>
      </c>
      <c r="E462" s="47">
        <v>-85806.12</v>
      </c>
      <c r="F462" s="48">
        <v>-76</v>
      </c>
      <c r="G462" s="47">
        <v>3013.17</v>
      </c>
      <c r="H462" s="48">
        <v>3</v>
      </c>
    </row>
    <row r="463" spans="1:8" ht="11.25" customHeight="1" outlineLevel="2" x14ac:dyDescent="0.2">
      <c r="A463" s="42"/>
      <c r="B463" s="46" t="s">
        <v>16</v>
      </c>
      <c r="C463" s="47">
        <v>88819.29</v>
      </c>
      <c r="D463" s="51">
        <v>79</v>
      </c>
      <c r="E463" s="47">
        <v>-65103.81</v>
      </c>
      <c r="F463" s="48">
        <v>-52</v>
      </c>
      <c r="G463" s="47">
        <v>23715.48</v>
      </c>
      <c r="H463" s="48">
        <v>27</v>
      </c>
    </row>
    <row r="464" spans="1:8" ht="11.25" customHeight="1" outlineLevel="2" x14ac:dyDescent="0.2">
      <c r="A464" s="42"/>
      <c r="B464" s="46" t="s">
        <v>3</v>
      </c>
      <c r="C464" s="47">
        <v>88819.29</v>
      </c>
      <c r="D464" s="51">
        <v>79</v>
      </c>
      <c r="E464" s="47">
        <v>-69185.55</v>
      </c>
      <c r="F464" s="48">
        <v>-58</v>
      </c>
      <c r="G464" s="47">
        <v>19633.740000000002</v>
      </c>
      <c r="H464" s="48">
        <v>21</v>
      </c>
    </row>
    <row r="465" spans="1:8" ht="11.25" customHeight="1" outlineLevel="2" x14ac:dyDescent="0.2">
      <c r="A465" s="42"/>
      <c r="B465" s="46" t="s">
        <v>4</v>
      </c>
      <c r="C465" s="47">
        <v>88819.29</v>
      </c>
      <c r="D465" s="51">
        <v>79</v>
      </c>
      <c r="E465" s="47">
        <v>-62108.97</v>
      </c>
      <c r="F465" s="48">
        <v>-45</v>
      </c>
      <c r="G465" s="47">
        <v>26710.32</v>
      </c>
      <c r="H465" s="48">
        <v>34</v>
      </c>
    </row>
    <row r="466" spans="1:8" ht="11.25" customHeight="1" outlineLevel="2" x14ac:dyDescent="0.2">
      <c r="A466" s="42"/>
      <c r="B466" s="46" t="s">
        <v>5</v>
      </c>
      <c r="C466" s="47">
        <v>88819.29</v>
      </c>
      <c r="D466" s="51">
        <v>79</v>
      </c>
      <c r="E466" s="47">
        <v>-57958.97</v>
      </c>
      <c r="F466" s="48">
        <v>-50</v>
      </c>
      <c r="G466" s="47">
        <v>30860.32</v>
      </c>
      <c r="H466" s="48">
        <v>29</v>
      </c>
    </row>
    <row r="467" spans="1:8" ht="11.25" customHeight="1" outlineLevel="2" x14ac:dyDescent="0.2">
      <c r="A467" s="42"/>
      <c r="B467" s="46" t="s">
        <v>6</v>
      </c>
      <c r="C467" s="47">
        <v>88819.29</v>
      </c>
      <c r="D467" s="51">
        <v>79</v>
      </c>
      <c r="E467" s="47">
        <v>-70918.89</v>
      </c>
      <c r="F467" s="48">
        <v>-58</v>
      </c>
      <c r="G467" s="47">
        <v>17900.400000000001</v>
      </c>
      <c r="H467" s="48">
        <v>21</v>
      </c>
    </row>
    <row r="468" spans="1:8" ht="11.25" customHeight="1" outlineLevel="2" x14ac:dyDescent="0.2">
      <c r="A468" s="42"/>
      <c r="B468" s="46" t="s">
        <v>7</v>
      </c>
      <c r="C468" s="47">
        <v>88819.29</v>
      </c>
      <c r="D468" s="51">
        <v>79</v>
      </c>
      <c r="E468" s="47">
        <v>-73836.539999999994</v>
      </c>
      <c r="F468" s="48">
        <v>-62</v>
      </c>
      <c r="G468" s="47">
        <v>14982.75</v>
      </c>
      <c r="H468" s="48">
        <v>17</v>
      </c>
    </row>
    <row r="469" spans="1:8" ht="11.25" customHeight="1" outlineLevel="2" x14ac:dyDescent="0.2">
      <c r="A469" s="42"/>
      <c r="B469" s="46" t="s">
        <v>8</v>
      </c>
      <c r="C469" s="47">
        <v>88819.29</v>
      </c>
      <c r="D469" s="51">
        <v>79</v>
      </c>
      <c r="E469" s="47">
        <v>-75180.89</v>
      </c>
      <c r="F469" s="48">
        <v>-63</v>
      </c>
      <c r="G469" s="47">
        <v>13638.4</v>
      </c>
      <c r="H469" s="48">
        <v>16</v>
      </c>
    </row>
    <row r="470" spans="1:8" ht="11.25" customHeight="1" outlineLevel="2" x14ac:dyDescent="0.2">
      <c r="A470" s="42"/>
      <c r="B470" s="46" t="s">
        <v>9</v>
      </c>
      <c r="C470" s="47">
        <v>88819.29</v>
      </c>
      <c r="D470" s="51">
        <v>79</v>
      </c>
      <c r="E470" s="47">
        <v>-70102.05</v>
      </c>
      <c r="F470" s="48">
        <v>-61</v>
      </c>
      <c r="G470" s="47">
        <v>18717.240000000002</v>
      </c>
      <c r="H470" s="48">
        <v>18</v>
      </c>
    </row>
    <row r="471" spans="1:8" ht="11.25" customHeight="1" outlineLevel="2" x14ac:dyDescent="0.2">
      <c r="A471" s="42"/>
      <c r="B471" s="46" t="s">
        <v>10</v>
      </c>
      <c r="C471" s="47">
        <v>88819.29</v>
      </c>
      <c r="D471" s="51">
        <v>79</v>
      </c>
      <c r="E471" s="47">
        <v>-70869.279999999999</v>
      </c>
      <c r="F471" s="48">
        <v>-56</v>
      </c>
      <c r="G471" s="47">
        <v>17950.009999999998</v>
      </c>
      <c r="H471" s="48">
        <v>23</v>
      </c>
    </row>
    <row r="472" spans="1:8" ht="11.25" customHeight="1" outlineLevel="2" x14ac:dyDescent="0.2">
      <c r="A472" s="42"/>
      <c r="B472" s="46" t="s">
        <v>11</v>
      </c>
      <c r="C472" s="47">
        <v>94440.81</v>
      </c>
      <c r="D472" s="51">
        <v>84</v>
      </c>
      <c r="E472" s="47">
        <v>-70869.31</v>
      </c>
      <c r="F472" s="48">
        <v>-58</v>
      </c>
      <c r="G472" s="47">
        <v>23571.5</v>
      </c>
      <c r="H472" s="48">
        <v>26</v>
      </c>
    </row>
    <row r="473" spans="1:8" ht="21" x14ac:dyDescent="0.2">
      <c r="A473" s="37" t="s">
        <v>206</v>
      </c>
      <c r="B473" s="37" t="s">
        <v>243</v>
      </c>
      <c r="C473" s="38">
        <v>1693188</v>
      </c>
      <c r="D473" s="39">
        <v>1506</v>
      </c>
      <c r="E473" s="38">
        <v>-562354.01</v>
      </c>
      <c r="F473" s="39">
        <v>-393</v>
      </c>
      <c r="G473" s="40">
        <v>1130833.99</v>
      </c>
      <c r="H473" s="41">
        <v>1113</v>
      </c>
    </row>
    <row r="474" spans="1:8" ht="11.25" customHeight="1" outlineLevel="2" x14ac:dyDescent="0.2">
      <c r="A474" s="42"/>
      <c r="B474" s="46" t="s">
        <v>14</v>
      </c>
      <c r="C474" s="47">
        <v>141661.15</v>
      </c>
      <c r="D474" s="51">
        <v>126</v>
      </c>
      <c r="E474" s="47">
        <v>-74721.61</v>
      </c>
      <c r="F474" s="48">
        <v>-66</v>
      </c>
      <c r="G474" s="47">
        <v>66939.539999999994</v>
      </c>
      <c r="H474" s="48">
        <v>60</v>
      </c>
    </row>
    <row r="475" spans="1:8" ht="11.25" customHeight="1" outlineLevel="2" x14ac:dyDescent="0.2">
      <c r="A475" s="42"/>
      <c r="B475" s="46" t="s">
        <v>15</v>
      </c>
      <c r="C475" s="47">
        <v>141661.15</v>
      </c>
      <c r="D475" s="51">
        <v>126</v>
      </c>
      <c r="E475" s="47">
        <v>-88619.59</v>
      </c>
      <c r="F475" s="48">
        <v>-30</v>
      </c>
      <c r="G475" s="47">
        <v>53041.56</v>
      </c>
      <c r="H475" s="48">
        <v>96</v>
      </c>
    </row>
    <row r="476" spans="1:8" ht="11.25" customHeight="1" outlineLevel="2" x14ac:dyDescent="0.2">
      <c r="A476" s="42"/>
      <c r="B476" s="46" t="s">
        <v>16</v>
      </c>
      <c r="C476" s="47">
        <v>141661.15</v>
      </c>
      <c r="D476" s="51">
        <v>126</v>
      </c>
      <c r="E476" s="47">
        <v>-18540.14</v>
      </c>
      <c r="F476" s="48">
        <v>-16</v>
      </c>
      <c r="G476" s="47">
        <v>123121.01</v>
      </c>
      <c r="H476" s="48">
        <v>110</v>
      </c>
    </row>
    <row r="477" spans="1:8" ht="11.25" customHeight="1" outlineLevel="2" x14ac:dyDescent="0.2">
      <c r="A477" s="42"/>
      <c r="B477" s="46" t="s">
        <v>3</v>
      </c>
      <c r="C477" s="47">
        <v>141661.15</v>
      </c>
      <c r="D477" s="51">
        <v>126</v>
      </c>
      <c r="E477" s="47">
        <v>0</v>
      </c>
      <c r="F477" s="48">
        <v>0</v>
      </c>
      <c r="G477" s="47">
        <v>141661.15</v>
      </c>
      <c r="H477" s="48">
        <v>126</v>
      </c>
    </row>
    <row r="478" spans="1:8" ht="11.25" customHeight="1" outlineLevel="2" x14ac:dyDescent="0.2">
      <c r="A478" s="42"/>
      <c r="B478" s="46" t="s">
        <v>4</v>
      </c>
      <c r="C478" s="47">
        <v>141661.15</v>
      </c>
      <c r="D478" s="51">
        <v>126</v>
      </c>
      <c r="E478" s="47">
        <v>0</v>
      </c>
      <c r="F478" s="48">
        <v>0</v>
      </c>
      <c r="G478" s="47">
        <v>141661.15</v>
      </c>
      <c r="H478" s="48">
        <v>126</v>
      </c>
    </row>
    <row r="479" spans="1:8" ht="11.25" customHeight="1" outlineLevel="2" x14ac:dyDescent="0.2">
      <c r="A479" s="42"/>
      <c r="B479" s="46" t="s">
        <v>5</v>
      </c>
      <c r="C479" s="47">
        <v>141661.15</v>
      </c>
      <c r="D479" s="51">
        <v>126</v>
      </c>
      <c r="E479" s="47">
        <v>2196.75</v>
      </c>
      <c r="F479" s="48">
        <v>6</v>
      </c>
      <c r="G479" s="47">
        <v>143857.9</v>
      </c>
      <c r="H479" s="48">
        <v>132</v>
      </c>
    </row>
    <row r="480" spans="1:8" ht="11.25" customHeight="1" outlineLevel="2" x14ac:dyDescent="0.2">
      <c r="A480" s="42"/>
      <c r="B480" s="46" t="s">
        <v>6</v>
      </c>
      <c r="C480" s="47">
        <v>141661.15</v>
      </c>
      <c r="D480" s="51">
        <v>126</v>
      </c>
      <c r="E480" s="47">
        <v>-69198.16</v>
      </c>
      <c r="F480" s="48">
        <v>-54</v>
      </c>
      <c r="G480" s="47">
        <v>72462.990000000005</v>
      </c>
      <c r="H480" s="48">
        <v>72</v>
      </c>
    </row>
    <row r="481" spans="1:8" ht="11.25" customHeight="1" outlineLevel="2" x14ac:dyDescent="0.2">
      <c r="A481" s="42"/>
      <c r="B481" s="46" t="s">
        <v>7</v>
      </c>
      <c r="C481" s="47">
        <v>141661.15</v>
      </c>
      <c r="D481" s="51">
        <v>126</v>
      </c>
      <c r="E481" s="47">
        <v>-80771.31</v>
      </c>
      <c r="F481" s="48">
        <v>-67</v>
      </c>
      <c r="G481" s="47">
        <v>60889.84</v>
      </c>
      <c r="H481" s="48">
        <v>59</v>
      </c>
    </row>
    <row r="482" spans="1:8" ht="11.25" customHeight="1" outlineLevel="2" x14ac:dyDescent="0.2">
      <c r="A482" s="42"/>
      <c r="B482" s="46" t="s">
        <v>8</v>
      </c>
      <c r="C482" s="47">
        <v>141661.15</v>
      </c>
      <c r="D482" s="51">
        <v>126</v>
      </c>
      <c r="E482" s="47">
        <v>-97170.8</v>
      </c>
      <c r="F482" s="48">
        <v>-79</v>
      </c>
      <c r="G482" s="47">
        <v>44490.35</v>
      </c>
      <c r="H482" s="48">
        <v>47</v>
      </c>
    </row>
    <row r="483" spans="1:8" ht="11.25" customHeight="1" outlineLevel="2" x14ac:dyDescent="0.2">
      <c r="A483" s="42"/>
      <c r="B483" s="46" t="s">
        <v>9</v>
      </c>
      <c r="C483" s="47">
        <v>141661.15</v>
      </c>
      <c r="D483" s="51">
        <v>126</v>
      </c>
      <c r="E483" s="47">
        <v>-68910.100000000006</v>
      </c>
      <c r="F483" s="48">
        <v>-47</v>
      </c>
      <c r="G483" s="47">
        <v>72751.05</v>
      </c>
      <c r="H483" s="48">
        <v>79</v>
      </c>
    </row>
    <row r="484" spans="1:8" ht="11.25" customHeight="1" outlineLevel="2" x14ac:dyDescent="0.2">
      <c r="A484" s="42"/>
      <c r="B484" s="46" t="s">
        <v>10</v>
      </c>
      <c r="C484" s="47">
        <v>141661.15</v>
      </c>
      <c r="D484" s="51">
        <v>126</v>
      </c>
      <c r="E484" s="47">
        <v>-33309.519999999997</v>
      </c>
      <c r="F484" s="48">
        <v>-20</v>
      </c>
      <c r="G484" s="47">
        <v>108351.63</v>
      </c>
      <c r="H484" s="48">
        <v>106</v>
      </c>
    </row>
    <row r="485" spans="1:8" ht="11.25" customHeight="1" outlineLevel="2" x14ac:dyDescent="0.2">
      <c r="A485" s="42"/>
      <c r="B485" s="46" t="s">
        <v>11</v>
      </c>
      <c r="C485" s="47">
        <v>134915.35</v>
      </c>
      <c r="D485" s="51">
        <v>120</v>
      </c>
      <c r="E485" s="47">
        <v>-33309.53</v>
      </c>
      <c r="F485" s="48">
        <v>-20</v>
      </c>
      <c r="G485" s="47">
        <v>101605.82</v>
      </c>
      <c r="H485" s="48">
        <v>100</v>
      </c>
    </row>
    <row r="486" spans="1:8" ht="21" x14ac:dyDescent="0.2">
      <c r="A486" s="37" t="s">
        <v>212</v>
      </c>
      <c r="B486" s="37" t="s">
        <v>213</v>
      </c>
      <c r="C486" s="38">
        <v>453091</v>
      </c>
      <c r="D486" s="43">
        <v>403</v>
      </c>
      <c r="E486" s="38">
        <v>97038.38</v>
      </c>
      <c r="F486" s="39">
        <v>182</v>
      </c>
      <c r="G486" s="40">
        <v>550129.38</v>
      </c>
      <c r="H486" s="41">
        <v>585</v>
      </c>
    </row>
    <row r="487" spans="1:8" ht="11.25" customHeight="1" outlineLevel="2" x14ac:dyDescent="0.2">
      <c r="A487" s="42"/>
      <c r="B487" s="46" t="s">
        <v>14</v>
      </c>
      <c r="C487" s="47">
        <v>38226.04</v>
      </c>
      <c r="D487" s="51">
        <v>34</v>
      </c>
      <c r="E487" s="47">
        <v>0</v>
      </c>
      <c r="F487" s="48">
        <v>0</v>
      </c>
      <c r="G487" s="47">
        <v>38226.04</v>
      </c>
      <c r="H487" s="48">
        <v>34</v>
      </c>
    </row>
    <row r="488" spans="1:8" ht="11.25" customHeight="1" outlineLevel="2" x14ac:dyDescent="0.2">
      <c r="A488" s="42"/>
      <c r="B488" s="46" t="s">
        <v>15</v>
      </c>
      <c r="C488" s="47">
        <v>38226.04</v>
      </c>
      <c r="D488" s="51">
        <v>34</v>
      </c>
      <c r="E488" s="47">
        <v>0</v>
      </c>
      <c r="F488" s="48">
        <v>0</v>
      </c>
      <c r="G488" s="47">
        <v>38226.04</v>
      </c>
      <c r="H488" s="48">
        <v>34</v>
      </c>
    </row>
    <row r="489" spans="1:8" ht="11.25" customHeight="1" outlineLevel="2" x14ac:dyDescent="0.2">
      <c r="A489" s="42"/>
      <c r="B489" s="46" t="s">
        <v>16</v>
      </c>
      <c r="C489" s="47">
        <v>38226.04</v>
      </c>
      <c r="D489" s="51">
        <v>34</v>
      </c>
      <c r="E489" s="47"/>
      <c r="F489" s="48"/>
      <c r="G489" s="47">
        <v>38226.04</v>
      </c>
      <c r="H489" s="48">
        <v>34</v>
      </c>
    </row>
    <row r="490" spans="1:8" ht="11.25" customHeight="1" outlineLevel="2" x14ac:dyDescent="0.2">
      <c r="A490" s="42"/>
      <c r="B490" s="46" t="s">
        <v>3</v>
      </c>
      <c r="C490" s="47">
        <v>38226.04</v>
      </c>
      <c r="D490" s="51">
        <v>34</v>
      </c>
      <c r="E490" s="47">
        <v>0</v>
      </c>
      <c r="F490" s="48">
        <v>0</v>
      </c>
      <c r="G490" s="47">
        <v>38226.04</v>
      </c>
      <c r="H490" s="48">
        <v>34</v>
      </c>
    </row>
    <row r="491" spans="1:8" ht="11.25" customHeight="1" outlineLevel="2" x14ac:dyDescent="0.2">
      <c r="A491" s="42"/>
      <c r="B491" s="46" t="s">
        <v>4</v>
      </c>
      <c r="C491" s="47">
        <v>38226.04</v>
      </c>
      <c r="D491" s="51">
        <v>34</v>
      </c>
      <c r="E491" s="47">
        <v>0</v>
      </c>
      <c r="F491" s="48">
        <v>0</v>
      </c>
      <c r="G491" s="47">
        <v>38226.04</v>
      </c>
      <c r="H491" s="48">
        <v>34</v>
      </c>
    </row>
    <row r="492" spans="1:8" ht="11.25" customHeight="1" outlineLevel="2" x14ac:dyDescent="0.2">
      <c r="A492" s="42"/>
      <c r="B492" s="46" t="s">
        <v>5</v>
      </c>
      <c r="C492" s="47">
        <v>38226.04</v>
      </c>
      <c r="D492" s="51">
        <v>34</v>
      </c>
      <c r="E492" s="47">
        <v>0</v>
      </c>
      <c r="F492" s="48">
        <v>0</v>
      </c>
      <c r="G492" s="47">
        <v>38226.04</v>
      </c>
      <c r="H492" s="48">
        <v>34</v>
      </c>
    </row>
    <row r="493" spans="1:8" ht="11.25" customHeight="1" outlineLevel="2" x14ac:dyDescent="0.2">
      <c r="A493" s="42"/>
      <c r="B493" s="46" t="s">
        <v>6</v>
      </c>
      <c r="C493" s="47">
        <v>38226.04</v>
      </c>
      <c r="D493" s="51">
        <v>34</v>
      </c>
      <c r="E493" s="47">
        <v>0</v>
      </c>
      <c r="F493" s="48">
        <v>0</v>
      </c>
      <c r="G493" s="47">
        <v>38226.04</v>
      </c>
      <c r="H493" s="48">
        <v>34</v>
      </c>
    </row>
    <row r="494" spans="1:8" ht="11.25" customHeight="1" outlineLevel="2" x14ac:dyDescent="0.2">
      <c r="A494" s="42"/>
      <c r="B494" s="46" t="s">
        <v>7</v>
      </c>
      <c r="C494" s="47">
        <v>38226.04</v>
      </c>
      <c r="D494" s="51">
        <v>34</v>
      </c>
      <c r="E494" s="47">
        <v>0</v>
      </c>
      <c r="F494" s="48">
        <v>0</v>
      </c>
      <c r="G494" s="47">
        <v>38226.04</v>
      </c>
      <c r="H494" s="48">
        <v>34</v>
      </c>
    </row>
    <row r="495" spans="1:8" ht="11.25" customHeight="1" outlineLevel="2" x14ac:dyDescent="0.2">
      <c r="A495" s="42"/>
      <c r="B495" s="46" t="s">
        <v>8</v>
      </c>
      <c r="C495" s="47">
        <v>38226.04</v>
      </c>
      <c r="D495" s="51">
        <v>34</v>
      </c>
      <c r="E495" s="47">
        <v>97038.38</v>
      </c>
      <c r="F495" s="48">
        <v>182</v>
      </c>
      <c r="G495" s="47">
        <v>135264.42000000001</v>
      </c>
      <c r="H495" s="48">
        <v>216</v>
      </c>
    </row>
    <row r="496" spans="1:8" ht="11.25" customHeight="1" outlineLevel="2" x14ac:dyDescent="0.2">
      <c r="A496" s="42"/>
      <c r="B496" s="46" t="s">
        <v>9</v>
      </c>
      <c r="C496" s="47">
        <v>38226.04</v>
      </c>
      <c r="D496" s="51">
        <v>34</v>
      </c>
      <c r="E496" s="47">
        <v>0</v>
      </c>
      <c r="F496" s="48">
        <v>0</v>
      </c>
      <c r="G496" s="47">
        <v>38226.04</v>
      </c>
      <c r="H496" s="48">
        <v>34</v>
      </c>
    </row>
    <row r="497" spans="1:8" ht="11.25" customHeight="1" outlineLevel="2" x14ac:dyDescent="0.2">
      <c r="A497" s="42"/>
      <c r="B497" s="46" t="s">
        <v>10</v>
      </c>
      <c r="C497" s="47">
        <v>38226.04</v>
      </c>
      <c r="D497" s="51">
        <v>34</v>
      </c>
      <c r="E497" s="47">
        <v>0</v>
      </c>
      <c r="F497" s="48">
        <v>0</v>
      </c>
      <c r="G497" s="47">
        <v>38226.04</v>
      </c>
      <c r="H497" s="48">
        <v>34</v>
      </c>
    </row>
    <row r="498" spans="1:8" ht="11.25" customHeight="1" outlineLevel="2" x14ac:dyDescent="0.2">
      <c r="A498" s="42"/>
      <c r="B498" s="46" t="s">
        <v>11</v>
      </c>
      <c r="C498" s="47">
        <v>32604.560000000001</v>
      </c>
      <c r="D498" s="51">
        <v>29</v>
      </c>
      <c r="E498" s="47">
        <v>0</v>
      </c>
      <c r="F498" s="48">
        <v>0</v>
      </c>
      <c r="G498" s="47">
        <v>32604.560000000001</v>
      </c>
      <c r="H498" s="48">
        <v>29</v>
      </c>
    </row>
    <row r="499" spans="1:8" ht="21" x14ac:dyDescent="0.2">
      <c r="A499" s="37" t="s">
        <v>216</v>
      </c>
      <c r="B499" s="37" t="s">
        <v>244</v>
      </c>
      <c r="C499" s="38">
        <v>210243</v>
      </c>
      <c r="D499" s="43">
        <v>187</v>
      </c>
      <c r="E499" s="38">
        <v>-203504.28</v>
      </c>
      <c r="F499" s="39">
        <v>-179</v>
      </c>
      <c r="G499" s="40">
        <v>6738.72</v>
      </c>
      <c r="H499" s="41">
        <v>8</v>
      </c>
    </row>
    <row r="500" spans="1:8" ht="11.25" customHeight="1" outlineLevel="2" x14ac:dyDescent="0.2">
      <c r="A500" s="42"/>
      <c r="B500" s="46" t="s">
        <v>14</v>
      </c>
      <c r="C500" s="47">
        <v>17988.71</v>
      </c>
      <c r="D500" s="51">
        <v>16</v>
      </c>
      <c r="E500" s="47">
        <v>-17988.71</v>
      </c>
      <c r="F500" s="48">
        <v>-16</v>
      </c>
      <c r="G500" s="47">
        <v>0</v>
      </c>
      <c r="H500" s="48">
        <v>0</v>
      </c>
    </row>
    <row r="501" spans="1:8" ht="11.25" customHeight="1" outlineLevel="2" x14ac:dyDescent="0.2">
      <c r="A501" s="42"/>
      <c r="B501" s="46" t="s">
        <v>15</v>
      </c>
      <c r="C501" s="47">
        <v>17988.71</v>
      </c>
      <c r="D501" s="51">
        <v>16</v>
      </c>
      <c r="E501" s="47">
        <v>-17988.71</v>
      </c>
      <c r="F501" s="48">
        <v>-16</v>
      </c>
      <c r="G501" s="47">
        <v>0</v>
      </c>
      <c r="H501" s="48">
        <v>0</v>
      </c>
    </row>
    <row r="502" spans="1:8" ht="11.25" customHeight="1" outlineLevel="2" x14ac:dyDescent="0.2">
      <c r="A502" s="42"/>
      <c r="B502" s="46" t="s">
        <v>16</v>
      </c>
      <c r="C502" s="47">
        <v>17988.71</v>
      </c>
      <c r="D502" s="51">
        <v>16</v>
      </c>
      <c r="E502" s="47">
        <v>-16304.03</v>
      </c>
      <c r="F502" s="48">
        <v>-14</v>
      </c>
      <c r="G502" s="47">
        <v>1684.68</v>
      </c>
      <c r="H502" s="48">
        <v>2</v>
      </c>
    </row>
    <row r="503" spans="1:8" ht="11.25" customHeight="1" outlineLevel="2" x14ac:dyDescent="0.2">
      <c r="A503" s="42"/>
      <c r="B503" s="46" t="s">
        <v>3</v>
      </c>
      <c r="C503" s="47">
        <v>17988.71</v>
      </c>
      <c r="D503" s="51">
        <v>16</v>
      </c>
      <c r="E503" s="47">
        <v>-14619.35</v>
      </c>
      <c r="F503" s="48">
        <v>-13</v>
      </c>
      <c r="G503" s="47">
        <v>3369.36</v>
      </c>
      <c r="H503" s="48">
        <v>3</v>
      </c>
    </row>
    <row r="504" spans="1:8" ht="11.25" customHeight="1" outlineLevel="2" x14ac:dyDescent="0.2">
      <c r="A504" s="42"/>
      <c r="B504" s="46" t="s">
        <v>4</v>
      </c>
      <c r="C504" s="47">
        <v>17988.71</v>
      </c>
      <c r="D504" s="51">
        <v>16</v>
      </c>
      <c r="E504" s="47">
        <v>-17988.71</v>
      </c>
      <c r="F504" s="48">
        <v>-16</v>
      </c>
      <c r="G504" s="47">
        <v>0</v>
      </c>
      <c r="H504" s="48">
        <v>0</v>
      </c>
    </row>
    <row r="505" spans="1:8" ht="11.25" customHeight="1" outlineLevel="2" x14ac:dyDescent="0.2">
      <c r="A505" s="42"/>
      <c r="B505" s="46" t="s">
        <v>5</v>
      </c>
      <c r="C505" s="47">
        <v>17988.71</v>
      </c>
      <c r="D505" s="51">
        <v>16</v>
      </c>
      <c r="E505" s="47">
        <v>-17988.71</v>
      </c>
      <c r="F505" s="48">
        <v>-16</v>
      </c>
      <c r="G505" s="47">
        <v>0</v>
      </c>
      <c r="H505" s="48">
        <v>0</v>
      </c>
    </row>
    <row r="506" spans="1:8" ht="11.25" customHeight="1" outlineLevel="2" x14ac:dyDescent="0.2">
      <c r="A506" s="42"/>
      <c r="B506" s="46" t="s">
        <v>6</v>
      </c>
      <c r="C506" s="47">
        <v>17988.71</v>
      </c>
      <c r="D506" s="51">
        <v>16</v>
      </c>
      <c r="E506" s="47">
        <v>-17988.71</v>
      </c>
      <c r="F506" s="48">
        <v>-16</v>
      </c>
      <c r="G506" s="47">
        <v>0</v>
      </c>
      <c r="H506" s="48">
        <v>0</v>
      </c>
    </row>
    <row r="507" spans="1:8" ht="11.25" customHeight="1" outlineLevel="2" x14ac:dyDescent="0.2">
      <c r="A507" s="42"/>
      <c r="B507" s="46" t="s">
        <v>7</v>
      </c>
      <c r="C507" s="47">
        <v>17988.71</v>
      </c>
      <c r="D507" s="51">
        <v>16</v>
      </c>
      <c r="E507" s="47">
        <v>-17988.71</v>
      </c>
      <c r="F507" s="48">
        <v>-16</v>
      </c>
      <c r="G507" s="47">
        <v>0</v>
      </c>
      <c r="H507" s="48">
        <v>0</v>
      </c>
    </row>
    <row r="508" spans="1:8" ht="11.25" customHeight="1" outlineLevel="2" x14ac:dyDescent="0.2">
      <c r="A508" s="42"/>
      <c r="B508" s="46" t="s">
        <v>8</v>
      </c>
      <c r="C508" s="47">
        <v>17988.71</v>
      </c>
      <c r="D508" s="51">
        <v>16</v>
      </c>
      <c r="E508" s="47">
        <v>-17988.71</v>
      </c>
      <c r="F508" s="48">
        <v>-16</v>
      </c>
      <c r="G508" s="47">
        <v>0</v>
      </c>
      <c r="H508" s="48">
        <v>0</v>
      </c>
    </row>
    <row r="509" spans="1:8" ht="11.25" customHeight="1" outlineLevel="2" x14ac:dyDescent="0.2">
      <c r="A509" s="42"/>
      <c r="B509" s="46" t="s">
        <v>9</v>
      </c>
      <c r="C509" s="47">
        <v>17988.71</v>
      </c>
      <c r="D509" s="51">
        <v>16</v>
      </c>
      <c r="E509" s="47">
        <v>-17379.86</v>
      </c>
      <c r="F509" s="48">
        <v>-15</v>
      </c>
      <c r="G509" s="47">
        <v>608.85</v>
      </c>
      <c r="H509" s="48">
        <v>1</v>
      </c>
    </row>
    <row r="510" spans="1:8" ht="11.25" customHeight="1" outlineLevel="2" x14ac:dyDescent="0.2">
      <c r="A510" s="42"/>
      <c r="B510" s="46" t="s">
        <v>10</v>
      </c>
      <c r="C510" s="47">
        <v>17988.71</v>
      </c>
      <c r="D510" s="51">
        <v>16</v>
      </c>
      <c r="E510" s="47">
        <v>-17379.86</v>
      </c>
      <c r="F510" s="48">
        <v>-15</v>
      </c>
      <c r="G510" s="47">
        <v>608.85</v>
      </c>
      <c r="H510" s="48">
        <v>1</v>
      </c>
    </row>
    <row r="511" spans="1:8" ht="11.25" customHeight="1" outlineLevel="2" x14ac:dyDescent="0.2">
      <c r="A511" s="42"/>
      <c r="B511" s="46" t="s">
        <v>11</v>
      </c>
      <c r="C511" s="47">
        <v>12367.19</v>
      </c>
      <c r="D511" s="51">
        <v>11</v>
      </c>
      <c r="E511" s="47">
        <v>-11900.21</v>
      </c>
      <c r="F511" s="48">
        <v>-10</v>
      </c>
      <c r="G511" s="47">
        <v>466.98</v>
      </c>
      <c r="H511" s="48">
        <v>1</v>
      </c>
    </row>
    <row r="512" spans="1:8" ht="31.5" x14ac:dyDescent="0.2">
      <c r="A512" s="37" t="s">
        <v>218</v>
      </c>
      <c r="B512" s="37" t="s">
        <v>219</v>
      </c>
      <c r="C512" s="38">
        <v>133791</v>
      </c>
      <c r="D512" s="43">
        <v>119</v>
      </c>
      <c r="E512" s="38">
        <v>-133791</v>
      </c>
      <c r="F512" s="39">
        <v>-119</v>
      </c>
      <c r="G512" s="40">
        <v>0</v>
      </c>
      <c r="H512" s="41">
        <v>0</v>
      </c>
    </row>
    <row r="513" spans="1:8" ht="11.25" customHeight="1" outlineLevel="2" x14ac:dyDescent="0.2">
      <c r="A513" s="42"/>
      <c r="B513" s="46" t="s">
        <v>14</v>
      </c>
      <c r="C513" s="47">
        <v>11242.94</v>
      </c>
      <c r="D513" s="51">
        <v>10</v>
      </c>
      <c r="E513" s="47">
        <v>-11242.94</v>
      </c>
      <c r="F513" s="48">
        <v>-10</v>
      </c>
      <c r="G513" s="47">
        <v>0</v>
      </c>
      <c r="H513" s="48">
        <v>0</v>
      </c>
    </row>
    <row r="514" spans="1:8" ht="11.25" customHeight="1" outlineLevel="2" x14ac:dyDescent="0.2">
      <c r="A514" s="42"/>
      <c r="B514" s="46" t="s">
        <v>15</v>
      </c>
      <c r="C514" s="47">
        <v>11242.94</v>
      </c>
      <c r="D514" s="51">
        <v>10</v>
      </c>
      <c r="E514" s="47">
        <v>-11242.94</v>
      </c>
      <c r="F514" s="48">
        <v>-10</v>
      </c>
      <c r="G514" s="47">
        <v>0</v>
      </c>
      <c r="H514" s="48">
        <v>0</v>
      </c>
    </row>
    <row r="515" spans="1:8" ht="11.25" customHeight="1" outlineLevel="2" x14ac:dyDescent="0.2">
      <c r="A515" s="42"/>
      <c r="B515" s="46" t="s">
        <v>16</v>
      </c>
      <c r="C515" s="47">
        <v>11242.94</v>
      </c>
      <c r="D515" s="51">
        <v>10</v>
      </c>
      <c r="E515" s="47">
        <v>-11242.94</v>
      </c>
      <c r="F515" s="48">
        <v>-10</v>
      </c>
      <c r="G515" s="47">
        <v>0</v>
      </c>
      <c r="H515" s="48">
        <v>0</v>
      </c>
    </row>
    <row r="516" spans="1:8" ht="11.25" customHeight="1" outlineLevel="2" x14ac:dyDescent="0.2">
      <c r="A516" s="42"/>
      <c r="B516" s="46" t="s">
        <v>3</v>
      </c>
      <c r="C516" s="47">
        <v>11242.94</v>
      </c>
      <c r="D516" s="51">
        <v>10</v>
      </c>
      <c r="E516" s="47">
        <v>-11242.94</v>
      </c>
      <c r="F516" s="48">
        <v>-10</v>
      </c>
      <c r="G516" s="47">
        <v>0</v>
      </c>
      <c r="H516" s="48">
        <v>0</v>
      </c>
    </row>
    <row r="517" spans="1:8" ht="11.25" customHeight="1" outlineLevel="2" x14ac:dyDescent="0.2">
      <c r="A517" s="42"/>
      <c r="B517" s="46" t="s">
        <v>4</v>
      </c>
      <c r="C517" s="47">
        <v>11242.94</v>
      </c>
      <c r="D517" s="51">
        <v>10</v>
      </c>
      <c r="E517" s="47">
        <v>-11242.94</v>
      </c>
      <c r="F517" s="48">
        <v>-10</v>
      </c>
      <c r="G517" s="47">
        <v>0</v>
      </c>
      <c r="H517" s="48">
        <v>0</v>
      </c>
    </row>
    <row r="518" spans="1:8" ht="11.25" customHeight="1" outlineLevel="2" x14ac:dyDescent="0.2">
      <c r="A518" s="42"/>
      <c r="B518" s="46" t="s">
        <v>5</v>
      </c>
      <c r="C518" s="47">
        <v>11242.94</v>
      </c>
      <c r="D518" s="51">
        <v>10</v>
      </c>
      <c r="E518" s="47">
        <v>-11242.94</v>
      </c>
      <c r="F518" s="48">
        <v>-10</v>
      </c>
      <c r="G518" s="47">
        <v>0</v>
      </c>
      <c r="H518" s="48">
        <v>0</v>
      </c>
    </row>
    <row r="519" spans="1:8" ht="11.25" customHeight="1" outlineLevel="2" x14ac:dyDescent="0.2">
      <c r="A519" s="42"/>
      <c r="B519" s="46" t="s">
        <v>6</v>
      </c>
      <c r="C519" s="47">
        <v>11242.94</v>
      </c>
      <c r="D519" s="51">
        <v>10</v>
      </c>
      <c r="E519" s="47">
        <v>-11242.94</v>
      </c>
      <c r="F519" s="48">
        <v>-10</v>
      </c>
      <c r="G519" s="47">
        <v>0</v>
      </c>
      <c r="H519" s="48">
        <v>0</v>
      </c>
    </row>
    <row r="520" spans="1:8" ht="11.25" customHeight="1" outlineLevel="2" x14ac:dyDescent="0.2">
      <c r="A520" s="42"/>
      <c r="B520" s="46" t="s">
        <v>7</v>
      </c>
      <c r="C520" s="47">
        <v>11242.94</v>
      </c>
      <c r="D520" s="51">
        <v>10</v>
      </c>
      <c r="E520" s="47">
        <v>-11242.94</v>
      </c>
      <c r="F520" s="48">
        <v>-10</v>
      </c>
      <c r="G520" s="47">
        <v>0</v>
      </c>
      <c r="H520" s="48">
        <v>0</v>
      </c>
    </row>
    <row r="521" spans="1:8" ht="11.25" customHeight="1" outlineLevel="2" x14ac:dyDescent="0.2">
      <c r="A521" s="42"/>
      <c r="B521" s="46" t="s">
        <v>8</v>
      </c>
      <c r="C521" s="47">
        <v>11242.94</v>
      </c>
      <c r="D521" s="51">
        <v>10</v>
      </c>
      <c r="E521" s="47">
        <v>-11242.94</v>
      </c>
      <c r="F521" s="48">
        <v>-10</v>
      </c>
      <c r="G521" s="47">
        <v>0</v>
      </c>
      <c r="H521" s="48">
        <v>0</v>
      </c>
    </row>
    <row r="522" spans="1:8" ht="11.25" customHeight="1" outlineLevel="2" x14ac:dyDescent="0.2">
      <c r="A522" s="42"/>
      <c r="B522" s="46" t="s">
        <v>9</v>
      </c>
      <c r="C522" s="47">
        <v>11242.94</v>
      </c>
      <c r="D522" s="51">
        <v>10</v>
      </c>
      <c r="E522" s="47">
        <v>-11242.94</v>
      </c>
      <c r="F522" s="48">
        <v>-10</v>
      </c>
      <c r="G522" s="47">
        <v>0</v>
      </c>
      <c r="H522" s="48">
        <v>0</v>
      </c>
    </row>
    <row r="523" spans="1:8" ht="11.25" customHeight="1" outlineLevel="2" x14ac:dyDescent="0.2">
      <c r="A523" s="42"/>
      <c r="B523" s="46" t="s">
        <v>10</v>
      </c>
      <c r="C523" s="47">
        <v>11242.94</v>
      </c>
      <c r="D523" s="51">
        <v>10</v>
      </c>
      <c r="E523" s="47">
        <v>-11242.94</v>
      </c>
      <c r="F523" s="48">
        <v>-10</v>
      </c>
      <c r="G523" s="47">
        <v>0</v>
      </c>
      <c r="H523" s="48">
        <v>0</v>
      </c>
    </row>
    <row r="524" spans="1:8" ht="11.25" customHeight="1" outlineLevel="2" x14ac:dyDescent="0.2">
      <c r="A524" s="42"/>
      <c r="B524" s="46" t="s">
        <v>11</v>
      </c>
      <c r="C524" s="47">
        <v>10118.66</v>
      </c>
      <c r="D524" s="51">
        <v>9</v>
      </c>
      <c r="E524" s="47">
        <v>-10118.66</v>
      </c>
      <c r="F524" s="48">
        <v>-9</v>
      </c>
      <c r="G524" s="47">
        <v>0</v>
      </c>
      <c r="H524" s="48">
        <v>0</v>
      </c>
    </row>
    <row r="525" spans="1:8" ht="31.5" x14ac:dyDescent="0.2">
      <c r="A525" s="37" t="s">
        <v>108</v>
      </c>
      <c r="B525" s="37" t="s">
        <v>109</v>
      </c>
      <c r="C525" s="38">
        <v>110181</v>
      </c>
      <c r="D525" s="43">
        <v>98</v>
      </c>
      <c r="E525" s="38">
        <v>-95055.4</v>
      </c>
      <c r="F525" s="39">
        <v>-83</v>
      </c>
      <c r="G525" s="40">
        <v>15125.6</v>
      </c>
      <c r="H525" s="41">
        <v>15</v>
      </c>
    </row>
    <row r="526" spans="1:8" ht="11.25" customHeight="1" outlineLevel="2" x14ac:dyDescent="0.2">
      <c r="A526" s="42"/>
      <c r="B526" s="46" t="s">
        <v>14</v>
      </c>
      <c r="C526" s="47">
        <v>8994.3700000000008</v>
      </c>
      <c r="D526" s="51">
        <v>8</v>
      </c>
      <c r="E526" s="47">
        <v>-8994.3700000000008</v>
      </c>
      <c r="F526" s="48">
        <v>-8</v>
      </c>
      <c r="G526" s="47">
        <v>0</v>
      </c>
      <c r="H526" s="48">
        <v>0</v>
      </c>
    </row>
    <row r="527" spans="1:8" ht="11.25" customHeight="1" outlineLevel="2" x14ac:dyDescent="0.2">
      <c r="A527" s="42"/>
      <c r="B527" s="46" t="s">
        <v>15</v>
      </c>
      <c r="C527" s="47">
        <v>8994.3700000000008</v>
      </c>
      <c r="D527" s="51">
        <v>8</v>
      </c>
      <c r="E527" s="47">
        <v>-8994.3700000000008</v>
      </c>
      <c r="F527" s="48">
        <v>-8</v>
      </c>
      <c r="G527" s="47">
        <v>0</v>
      </c>
      <c r="H527" s="48">
        <v>0</v>
      </c>
    </row>
    <row r="528" spans="1:8" ht="11.25" customHeight="1" outlineLevel="2" x14ac:dyDescent="0.2">
      <c r="A528" s="42"/>
      <c r="B528" s="46" t="s">
        <v>16</v>
      </c>
      <c r="C528" s="47">
        <v>8994.3700000000008</v>
      </c>
      <c r="D528" s="51">
        <v>8</v>
      </c>
      <c r="E528" s="47">
        <v>-8994.3700000000008</v>
      </c>
      <c r="F528" s="48">
        <v>-8</v>
      </c>
      <c r="G528" s="47">
        <v>0</v>
      </c>
      <c r="H528" s="48">
        <v>0</v>
      </c>
    </row>
    <row r="529" spans="1:8" ht="11.25" customHeight="1" outlineLevel="2" x14ac:dyDescent="0.2">
      <c r="A529" s="42"/>
      <c r="B529" s="46" t="s">
        <v>3</v>
      </c>
      <c r="C529" s="47">
        <v>8994.3700000000008</v>
      </c>
      <c r="D529" s="51">
        <v>8</v>
      </c>
      <c r="E529" s="47">
        <v>-8994.3700000000008</v>
      </c>
      <c r="F529" s="48">
        <v>-8</v>
      </c>
      <c r="G529" s="47">
        <v>0</v>
      </c>
      <c r="H529" s="48">
        <v>0</v>
      </c>
    </row>
    <row r="530" spans="1:8" ht="11.25" customHeight="1" outlineLevel="2" x14ac:dyDescent="0.2">
      <c r="A530" s="42"/>
      <c r="B530" s="46" t="s">
        <v>4</v>
      </c>
      <c r="C530" s="47">
        <v>8994.3700000000008</v>
      </c>
      <c r="D530" s="51">
        <v>8</v>
      </c>
      <c r="E530" s="47">
        <v>-5584.77</v>
      </c>
      <c r="F530" s="48">
        <v>-4</v>
      </c>
      <c r="G530" s="47">
        <v>3409.6</v>
      </c>
      <c r="H530" s="48">
        <v>4</v>
      </c>
    </row>
    <row r="531" spans="1:8" ht="11.25" customHeight="1" outlineLevel="2" x14ac:dyDescent="0.2">
      <c r="A531" s="42"/>
      <c r="B531" s="46" t="s">
        <v>5</v>
      </c>
      <c r="C531" s="47">
        <v>8994.3700000000008</v>
      </c>
      <c r="D531" s="51">
        <v>8</v>
      </c>
      <c r="E531" s="47">
        <v>-6305.67</v>
      </c>
      <c r="F531" s="48">
        <v>-6</v>
      </c>
      <c r="G531" s="47">
        <v>2688.7</v>
      </c>
      <c r="H531" s="48">
        <v>2</v>
      </c>
    </row>
    <row r="532" spans="1:8" ht="11.25" customHeight="1" outlineLevel="2" x14ac:dyDescent="0.2">
      <c r="A532" s="42"/>
      <c r="B532" s="46" t="s">
        <v>6</v>
      </c>
      <c r="C532" s="47">
        <v>8994.3700000000008</v>
      </c>
      <c r="D532" s="51">
        <v>8</v>
      </c>
      <c r="E532" s="47">
        <v>-6305.67</v>
      </c>
      <c r="F532" s="48">
        <v>-6</v>
      </c>
      <c r="G532" s="47">
        <v>2688.7</v>
      </c>
      <c r="H532" s="48">
        <v>2</v>
      </c>
    </row>
    <row r="533" spans="1:8" ht="11.25" customHeight="1" outlineLevel="2" x14ac:dyDescent="0.2">
      <c r="A533" s="42"/>
      <c r="B533" s="46" t="s">
        <v>7</v>
      </c>
      <c r="C533" s="47">
        <v>8994.3700000000008</v>
      </c>
      <c r="D533" s="51">
        <v>8</v>
      </c>
      <c r="E533" s="47">
        <v>-8141.97</v>
      </c>
      <c r="F533" s="48">
        <v>-7</v>
      </c>
      <c r="G533" s="47">
        <v>852.4</v>
      </c>
      <c r="H533" s="48">
        <v>1</v>
      </c>
    </row>
    <row r="534" spans="1:8" ht="11.25" customHeight="1" outlineLevel="2" x14ac:dyDescent="0.2">
      <c r="A534" s="42"/>
      <c r="B534" s="46" t="s">
        <v>8</v>
      </c>
      <c r="C534" s="47">
        <v>8994.3700000000008</v>
      </c>
      <c r="D534" s="51">
        <v>8</v>
      </c>
      <c r="E534" s="47">
        <v>-7289.57</v>
      </c>
      <c r="F534" s="48">
        <v>-6</v>
      </c>
      <c r="G534" s="47">
        <v>1704.8</v>
      </c>
      <c r="H534" s="48">
        <v>2</v>
      </c>
    </row>
    <row r="535" spans="1:8" ht="11.25" customHeight="1" outlineLevel="2" x14ac:dyDescent="0.2">
      <c r="A535" s="42"/>
      <c r="B535" s="46" t="s">
        <v>9</v>
      </c>
      <c r="C535" s="47">
        <v>8994.3700000000008</v>
      </c>
      <c r="D535" s="51">
        <v>8</v>
      </c>
      <c r="E535" s="47">
        <v>-7870.07</v>
      </c>
      <c r="F535" s="48">
        <v>-7</v>
      </c>
      <c r="G535" s="47">
        <v>1124.3</v>
      </c>
      <c r="H535" s="48">
        <v>1</v>
      </c>
    </row>
    <row r="536" spans="1:8" ht="11.25" customHeight="1" outlineLevel="2" x14ac:dyDescent="0.2">
      <c r="A536" s="42"/>
      <c r="B536" s="46" t="s">
        <v>10</v>
      </c>
      <c r="C536" s="47">
        <v>8994.3700000000008</v>
      </c>
      <c r="D536" s="51">
        <v>8</v>
      </c>
      <c r="E536" s="47">
        <v>-7946.89</v>
      </c>
      <c r="F536" s="48">
        <v>-7</v>
      </c>
      <c r="G536" s="47">
        <v>1047.48</v>
      </c>
      <c r="H536" s="48">
        <v>1</v>
      </c>
    </row>
    <row r="537" spans="1:8" ht="11.25" customHeight="1" outlineLevel="2" x14ac:dyDescent="0.2">
      <c r="A537" s="42"/>
      <c r="B537" s="46" t="s">
        <v>11</v>
      </c>
      <c r="C537" s="47">
        <v>11242.93</v>
      </c>
      <c r="D537" s="51">
        <v>10</v>
      </c>
      <c r="E537" s="47">
        <v>-9633.31</v>
      </c>
      <c r="F537" s="48">
        <v>-8</v>
      </c>
      <c r="G537" s="47">
        <v>1609.62</v>
      </c>
      <c r="H537" s="48">
        <v>2</v>
      </c>
    </row>
    <row r="538" spans="1:8" x14ac:dyDescent="0.2">
      <c r="A538" s="215" t="s">
        <v>25</v>
      </c>
      <c r="B538" s="216"/>
      <c r="C538" s="38">
        <v>92731837</v>
      </c>
      <c r="D538" s="39">
        <v>82480</v>
      </c>
      <c r="E538" s="38">
        <v>-35680378.770000003</v>
      </c>
      <c r="F538" s="39">
        <v>-27337</v>
      </c>
      <c r="G538" s="38">
        <v>57051458.229999997</v>
      </c>
      <c r="H538" s="39">
        <v>55143</v>
      </c>
    </row>
    <row r="539" spans="1:8" x14ac:dyDescent="0.2">
      <c r="A539" s="112"/>
      <c r="B539" s="113"/>
      <c r="C539" s="113"/>
      <c r="D539" s="113"/>
      <c r="E539" s="114"/>
      <c r="F539" s="113"/>
      <c r="G539" s="114"/>
      <c r="H539" s="113"/>
    </row>
    <row r="540" spans="1:8" x14ac:dyDescent="0.2">
      <c r="A540" s="112"/>
      <c r="B540" s="113"/>
      <c r="C540" s="113"/>
      <c r="D540" s="113"/>
      <c r="E540" s="114"/>
      <c r="F540" s="113"/>
      <c r="G540" s="114"/>
      <c r="H540" s="113"/>
    </row>
    <row r="541" spans="1:8" x14ac:dyDescent="0.2">
      <c r="A541" s="112"/>
      <c r="B541" s="113"/>
      <c r="C541" s="113"/>
      <c r="D541" s="113"/>
      <c r="E541" s="114"/>
      <c r="F541" s="113"/>
      <c r="G541" s="114"/>
      <c r="H541" s="113"/>
    </row>
    <row r="542" spans="1:8" x14ac:dyDescent="0.2">
      <c r="A542" s="112"/>
      <c r="B542" s="113"/>
      <c r="C542" s="113"/>
      <c r="D542" s="113"/>
      <c r="E542" s="114"/>
      <c r="F542" s="113"/>
      <c r="G542" s="114"/>
      <c r="H542" s="113"/>
    </row>
    <row r="543" spans="1:8" x14ac:dyDescent="0.2">
      <c r="A543" s="112"/>
      <c r="B543" s="113"/>
      <c r="C543" s="113"/>
      <c r="D543" s="113"/>
      <c r="E543" s="114"/>
      <c r="F543" s="113"/>
      <c r="G543" s="114"/>
      <c r="H543" s="113"/>
    </row>
    <row r="544" spans="1:8" x14ac:dyDescent="0.2">
      <c r="A544" s="112"/>
      <c r="B544" s="113"/>
      <c r="C544" s="113"/>
      <c r="D544" s="113"/>
      <c r="E544" s="114"/>
      <c r="F544" s="113"/>
      <c r="G544" s="114"/>
      <c r="H544" s="113"/>
    </row>
    <row r="545" spans="1:8" x14ac:dyDescent="0.2">
      <c r="A545" s="112"/>
      <c r="B545" s="113"/>
      <c r="C545" s="113"/>
      <c r="D545" s="113"/>
      <c r="E545" s="114"/>
      <c r="F545" s="113"/>
      <c r="G545" s="114"/>
      <c r="H545" s="113"/>
    </row>
    <row r="546" spans="1:8" x14ac:dyDescent="0.2">
      <c r="A546" s="112"/>
      <c r="B546" s="113"/>
      <c r="C546" s="113"/>
      <c r="D546" s="113"/>
      <c r="E546" s="114"/>
      <c r="F546" s="113"/>
      <c r="G546" s="114"/>
      <c r="H546" s="113"/>
    </row>
    <row r="547" spans="1:8" x14ac:dyDescent="0.2">
      <c r="A547" s="112"/>
      <c r="B547" s="113"/>
      <c r="C547" s="113"/>
      <c r="D547" s="113"/>
      <c r="E547" s="114"/>
      <c r="F547" s="113"/>
      <c r="G547" s="114"/>
      <c r="H547" s="113"/>
    </row>
    <row r="548" spans="1:8" x14ac:dyDescent="0.2">
      <c r="B548" s="113"/>
      <c r="C548" s="113"/>
      <c r="D548" s="113"/>
      <c r="E548" s="114"/>
      <c r="F548" s="113"/>
      <c r="G548" s="114"/>
      <c r="H548" s="113"/>
    </row>
    <row r="549" spans="1:8" x14ac:dyDescent="0.2">
      <c r="B549" s="113"/>
      <c r="C549" s="113"/>
      <c r="D549" s="113"/>
      <c r="E549" s="114"/>
      <c r="F549" s="113"/>
      <c r="G549" s="114"/>
      <c r="H549" s="113"/>
    </row>
    <row r="550" spans="1:8" x14ac:dyDescent="0.2">
      <c r="B550" s="113"/>
      <c r="C550" s="113"/>
      <c r="D550" s="113"/>
      <c r="E550" s="114"/>
      <c r="F550" s="113"/>
      <c r="G550" s="114"/>
      <c r="H550" s="113"/>
    </row>
    <row r="551" spans="1:8" x14ac:dyDescent="0.2">
      <c r="B551" s="113"/>
      <c r="C551" s="113"/>
      <c r="D551" s="113"/>
      <c r="E551" s="114"/>
      <c r="F551" s="113"/>
      <c r="G551" s="114"/>
      <c r="H551" s="113"/>
    </row>
    <row r="552" spans="1:8" x14ac:dyDescent="0.2">
      <c r="B552" s="113"/>
      <c r="C552" s="113"/>
      <c r="D552" s="113"/>
      <c r="E552" s="114"/>
      <c r="F552" s="113"/>
      <c r="G552" s="114"/>
      <c r="H552" s="113"/>
    </row>
    <row r="553" spans="1:8" x14ac:dyDescent="0.2">
      <c r="B553" s="113"/>
      <c r="C553" s="113"/>
      <c r="D553" s="113"/>
      <c r="E553" s="114"/>
      <c r="F553" s="113"/>
      <c r="G553" s="114"/>
      <c r="H553" s="113"/>
    </row>
    <row r="554" spans="1:8" x14ac:dyDescent="0.2">
      <c r="B554" s="113"/>
      <c r="C554" s="113"/>
      <c r="D554" s="113"/>
      <c r="E554" s="114"/>
      <c r="F554" s="113"/>
      <c r="G554" s="114"/>
      <c r="H554" s="113"/>
    </row>
    <row r="555" spans="1:8" x14ac:dyDescent="0.2">
      <c r="B555" s="113"/>
      <c r="C555" s="113"/>
      <c r="D555" s="113"/>
      <c r="E555" s="114"/>
      <c r="F555" s="113"/>
      <c r="G555" s="114"/>
      <c r="H555" s="113"/>
    </row>
    <row r="556" spans="1:8" x14ac:dyDescent="0.2">
      <c r="B556" s="113"/>
      <c r="C556" s="113"/>
      <c r="D556" s="113"/>
      <c r="E556" s="114"/>
      <c r="F556" s="113"/>
      <c r="G556" s="114"/>
      <c r="H556" s="113"/>
    </row>
    <row r="557" spans="1:8" x14ac:dyDescent="0.2">
      <c r="B557" s="113"/>
      <c r="C557" s="113"/>
      <c r="D557" s="113"/>
      <c r="E557" s="114"/>
      <c r="F557" s="113"/>
      <c r="G557" s="114"/>
      <c r="H557" s="113"/>
    </row>
    <row r="558" spans="1:8" x14ac:dyDescent="0.2">
      <c r="B558" s="113"/>
      <c r="C558" s="113"/>
      <c r="D558" s="113"/>
      <c r="E558" s="114"/>
      <c r="F558" s="113"/>
      <c r="G558" s="114"/>
      <c r="H558" s="113"/>
    </row>
    <row r="559" spans="1:8" x14ac:dyDescent="0.2">
      <c r="B559" s="113"/>
      <c r="C559" s="113"/>
      <c r="D559" s="113"/>
      <c r="E559" s="114"/>
      <c r="F559" s="113"/>
      <c r="G559" s="114"/>
      <c r="H559" s="113"/>
    </row>
    <row r="560" spans="1:8" x14ac:dyDescent="0.2">
      <c r="B560" s="113"/>
      <c r="C560" s="113"/>
      <c r="D560" s="113"/>
      <c r="E560" s="114"/>
      <c r="F560" s="113"/>
      <c r="G560" s="114"/>
      <c r="H560" s="113"/>
    </row>
    <row r="561" spans="2:8" x14ac:dyDescent="0.2">
      <c r="B561" s="113"/>
      <c r="C561" s="113"/>
      <c r="D561" s="113"/>
      <c r="E561" s="114"/>
      <c r="F561" s="113"/>
      <c r="G561" s="114"/>
      <c r="H561" s="113"/>
    </row>
    <row r="562" spans="2:8" x14ac:dyDescent="0.2">
      <c r="B562" s="113"/>
      <c r="C562" s="113"/>
      <c r="D562" s="113"/>
      <c r="E562" s="114"/>
      <c r="F562" s="113"/>
      <c r="G562" s="114"/>
      <c r="H562" s="113"/>
    </row>
    <row r="563" spans="2:8" x14ac:dyDescent="0.2">
      <c r="B563" s="113"/>
      <c r="C563" s="113"/>
      <c r="D563" s="113"/>
      <c r="E563" s="114"/>
      <c r="F563" s="113"/>
      <c r="G563" s="114"/>
      <c r="H563" s="113"/>
    </row>
    <row r="564" spans="2:8" x14ac:dyDescent="0.2">
      <c r="B564" s="113"/>
      <c r="C564" s="113"/>
      <c r="D564" s="113"/>
      <c r="E564" s="114"/>
      <c r="F564" s="113"/>
      <c r="G564" s="114"/>
      <c r="H564" s="113"/>
    </row>
    <row r="565" spans="2:8" x14ac:dyDescent="0.2">
      <c r="B565" s="113"/>
      <c r="C565" s="113"/>
      <c r="D565" s="113"/>
      <c r="E565" s="114"/>
      <c r="F565" s="113"/>
      <c r="G565" s="114"/>
      <c r="H565" s="113"/>
    </row>
    <row r="566" spans="2:8" x14ac:dyDescent="0.2">
      <c r="B566" s="113"/>
      <c r="C566" s="113"/>
      <c r="D566" s="113"/>
      <c r="E566" s="114"/>
      <c r="F566" s="113"/>
      <c r="G566" s="114"/>
      <c r="H566" s="113"/>
    </row>
    <row r="567" spans="2:8" x14ac:dyDescent="0.2">
      <c r="B567" s="113"/>
      <c r="C567" s="113"/>
      <c r="D567" s="113"/>
      <c r="E567" s="114"/>
      <c r="F567" s="113"/>
      <c r="G567" s="114"/>
      <c r="H567" s="113"/>
    </row>
    <row r="568" spans="2:8" x14ac:dyDescent="0.2">
      <c r="B568" s="113"/>
      <c r="C568" s="113"/>
      <c r="D568" s="113"/>
      <c r="E568" s="114"/>
      <c r="F568" s="113"/>
      <c r="G568" s="114"/>
      <c r="H568" s="113"/>
    </row>
    <row r="569" spans="2:8" x14ac:dyDescent="0.2">
      <c r="B569" s="113"/>
      <c r="C569" s="113"/>
      <c r="D569" s="113"/>
      <c r="E569" s="114"/>
      <c r="F569" s="113"/>
      <c r="G569" s="114"/>
      <c r="H569" s="113"/>
    </row>
    <row r="570" spans="2:8" x14ac:dyDescent="0.2">
      <c r="B570" s="113"/>
      <c r="C570" s="113"/>
      <c r="D570" s="113"/>
      <c r="E570" s="114"/>
      <c r="F570" s="113"/>
      <c r="G570" s="114"/>
      <c r="H570" s="113"/>
    </row>
    <row r="571" spans="2:8" x14ac:dyDescent="0.2">
      <c r="B571" s="113"/>
      <c r="C571" s="113"/>
      <c r="D571" s="113"/>
      <c r="E571" s="114"/>
      <c r="F571" s="113"/>
      <c r="G571" s="114"/>
      <c r="H571" s="113"/>
    </row>
    <row r="572" spans="2:8" x14ac:dyDescent="0.2">
      <c r="B572" s="113"/>
      <c r="C572" s="113"/>
      <c r="D572" s="113"/>
      <c r="E572" s="114"/>
      <c r="F572" s="113"/>
      <c r="G572" s="114"/>
      <c r="H572" s="113"/>
    </row>
    <row r="573" spans="2:8" x14ac:dyDescent="0.2">
      <c r="B573" s="113"/>
      <c r="C573" s="113"/>
      <c r="D573" s="113"/>
      <c r="E573" s="114"/>
      <c r="F573" s="113"/>
      <c r="G573" s="114"/>
      <c r="H573" s="113"/>
    </row>
    <row r="574" spans="2:8" x14ac:dyDescent="0.2">
      <c r="B574" s="113"/>
      <c r="C574" s="113"/>
      <c r="D574" s="113"/>
      <c r="E574" s="114"/>
      <c r="F574" s="113"/>
      <c r="G574" s="114"/>
      <c r="H574" s="113"/>
    </row>
    <row r="575" spans="2:8" x14ac:dyDescent="0.2">
      <c r="B575" s="113"/>
      <c r="C575" s="113"/>
      <c r="D575" s="113"/>
      <c r="E575" s="114"/>
      <c r="F575" s="113"/>
      <c r="G575" s="114"/>
      <c r="H575" s="113"/>
    </row>
    <row r="576" spans="2:8" x14ac:dyDescent="0.2">
      <c r="B576" s="113"/>
      <c r="C576" s="113"/>
      <c r="D576" s="113"/>
      <c r="E576" s="114"/>
      <c r="F576" s="113"/>
      <c r="G576" s="114"/>
      <c r="H576" s="113"/>
    </row>
    <row r="577" spans="2:8" x14ac:dyDescent="0.2">
      <c r="B577" s="113"/>
      <c r="C577" s="113"/>
      <c r="D577" s="113"/>
      <c r="E577" s="114"/>
      <c r="F577" s="113"/>
      <c r="G577" s="114"/>
      <c r="H577" s="113"/>
    </row>
    <row r="578" spans="2:8" x14ac:dyDescent="0.2">
      <c r="B578" s="113"/>
      <c r="C578" s="113"/>
      <c r="D578" s="113"/>
      <c r="E578" s="114"/>
      <c r="F578" s="113"/>
      <c r="G578" s="114"/>
      <c r="H578" s="113"/>
    </row>
    <row r="579" spans="2:8" x14ac:dyDescent="0.2">
      <c r="B579" s="113"/>
      <c r="C579" s="113"/>
      <c r="D579" s="113"/>
      <c r="E579" s="114"/>
      <c r="F579" s="113"/>
      <c r="G579" s="114"/>
      <c r="H579" s="113"/>
    </row>
    <row r="580" spans="2:8" x14ac:dyDescent="0.2">
      <c r="B580" s="113"/>
      <c r="C580" s="113"/>
      <c r="D580" s="113"/>
      <c r="E580" s="114"/>
      <c r="F580" s="113"/>
      <c r="G580" s="114"/>
      <c r="H580" s="113"/>
    </row>
    <row r="581" spans="2:8" x14ac:dyDescent="0.2">
      <c r="B581" s="113"/>
      <c r="C581" s="113"/>
      <c r="D581" s="113"/>
      <c r="E581" s="114"/>
      <c r="F581" s="113"/>
      <c r="G581" s="114"/>
      <c r="H581" s="113"/>
    </row>
    <row r="582" spans="2:8" x14ac:dyDescent="0.2">
      <c r="B582" s="113"/>
      <c r="C582" s="113"/>
      <c r="D582" s="113"/>
      <c r="E582" s="114"/>
      <c r="F582" s="113"/>
      <c r="G582" s="114"/>
      <c r="H582" s="113"/>
    </row>
    <row r="583" spans="2:8" x14ac:dyDescent="0.2">
      <c r="B583" s="113"/>
      <c r="C583" s="113"/>
      <c r="D583" s="113"/>
      <c r="E583" s="114"/>
      <c r="F583" s="113"/>
      <c r="G583" s="114"/>
      <c r="H583" s="113"/>
    </row>
    <row r="584" spans="2:8" x14ac:dyDescent="0.2">
      <c r="B584" s="113"/>
      <c r="C584" s="113"/>
      <c r="D584" s="113"/>
      <c r="E584" s="114"/>
      <c r="F584" s="113"/>
      <c r="G584" s="114"/>
      <c r="H584" s="113"/>
    </row>
    <row r="585" spans="2:8" x14ac:dyDescent="0.2">
      <c r="B585" s="113"/>
      <c r="C585" s="113"/>
      <c r="D585" s="113"/>
      <c r="E585" s="114"/>
      <c r="F585" s="113"/>
      <c r="G585" s="114"/>
      <c r="H585" s="113"/>
    </row>
    <row r="586" spans="2:8" x14ac:dyDescent="0.2">
      <c r="B586" s="113"/>
      <c r="C586" s="113"/>
      <c r="D586" s="113"/>
      <c r="E586" s="114"/>
      <c r="F586" s="113"/>
      <c r="G586" s="114"/>
      <c r="H586" s="113"/>
    </row>
    <row r="587" spans="2:8" x14ac:dyDescent="0.2">
      <c r="B587" s="113"/>
      <c r="C587" s="113"/>
      <c r="D587" s="113"/>
      <c r="E587" s="114"/>
      <c r="F587" s="113"/>
      <c r="G587" s="114"/>
      <c r="H587" s="113"/>
    </row>
    <row r="588" spans="2:8" x14ac:dyDescent="0.2">
      <c r="B588" s="113"/>
      <c r="C588" s="113"/>
      <c r="D588" s="113"/>
      <c r="E588" s="114"/>
      <c r="F588" s="113"/>
      <c r="G588" s="114"/>
      <c r="H588" s="113"/>
    </row>
    <row r="589" spans="2:8" x14ac:dyDescent="0.2">
      <c r="B589" s="113"/>
      <c r="C589" s="113"/>
      <c r="D589" s="113"/>
      <c r="E589" s="114"/>
      <c r="F589" s="113"/>
      <c r="G589" s="114"/>
      <c r="H589" s="113"/>
    </row>
    <row r="590" spans="2:8" x14ac:dyDescent="0.2">
      <c r="B590" s="113"/>
      <c r="C590" s="113"/>
      <c r="D590" s="113"/>
      <c r="E590" s="114"/>
      <c r="F590" s="113"/>
      <c r="G590" s="114"/>
      <c r="H590" s="113"/>
    </row>
    <row r="591" spans="2:8" x14ac:dyDescent="0.2">
      <c r="B591" s="113"/>
      <c r="C591" s="113"/>
      <c r="D591" s="113"/>
      <c r="E591" s="114"/>
      <c r="F591" s="113"/>
      <c r="G591" s="114"/>
      <c r="H591" s="113"/>
    </row>
    <row r="592" spans="2:8" x14ac:dyDescent="0.2">
      <c r="B592" s="113"/>
      <c r="C592" s="113"/>
      <c r="D592" s="113"/>
      <c r="E592" s="114"/>
      <c r="F592" s="113"/>
      <c r="G592" s="114"/>
      <c r="H592" s="113"/>
    </row>
    <row r="593" spans="2:8" x14ac:dyDescent="0.2">
      <c r="B593" s="113"/>
      <c r="C593" s="113"/>
      <c r="D593" s="113"/>
      <c r="E593" s="114"/>
      <c r="F593" s="113"/>
      <c r="G593" s="114"/>
      <c r="H593" s="113"/>
    </row>
    <row r="594" spans="2:8" x14ac:dyDescent="0.2">
      <c r="B594" s="113"/>
      <c r="C594" s="113"/>
      <c r="D594" s="113"/>
      <c r="E594" s="114"/>
      <c r="F594" s="113"/>
      <c r="G594" s="114"/>
      <c r="H594" s="113"/>
    </row>
    <row r="595" spans="2:8" x14ac:dyDescent="0.2">
      <c r="B595" s="113"/>
      <c r="C595" s="113"/>
      <c r="D595" s="113"/>
      <c r="E595" s="114"/>
      <c r="F595" s="113"/>
      <c r="G595" s="114"/>
      <c r="H595" s="113"/>
    </row>
    <row r="596" spans="2:8" x14ac:dyDescent="0.2">
      <c r="B596" s="113"/>
      <c r="C596" s="113"/>
      <c r="D596" s="113"/>
      <c r="E596" s="114"/>
      <c r="F596" s="113"/>
      <c r="G596" s="114"/>
      <c r="H596" s="113"/>
    </row>
    <row r="597" spans="2:8" x14ac:dyDescent="0.2">
      <c r="B597" s="113"/>
      <c r="C597" s="113"/>
      <c r="D597" s="113"/>
      <c r="E597" s="114"/>
      <c r="F597" s="113"/>
      <c r="G597" s="114"/>
      <c r="H597" s="113"/>
    </row>
    <row r="598" spans="2:8" x14ac:dyDescent="0.2">
      <c r="B598" s="113"/>
      <c r="C598" s="113"/>
      <c r="D598" s="113"/>
      <c r="E598" s="114"/>
      <c r="F598" s="113"/>
      <c r="G598" s="114"/>
      <c r="H598" s="113"/>
    </row>
    <row r="599" spans="2:8" x14ac:dyDescent="0.2">
      <c r="B599" s="113"/>
      <c r="C599" s="113"/>
      <c r="D599" s="113"/>
      <c r="E599" s="114"/>
      <c r="F599" s="113"/>
      <c r="G599" s="114"/>
      <c r="H599" s="113"/>
    </row>
    <row r="600" spans="2:8" x14ac:dyDescent="0.2">
      <c r="B600" s="113"/>
      <c r="C600" s="113"/>
      <c r="D600" s="113"/>
      <c r="E600" s="114"/>
      <c r="F600" s="113"/>
      <c r="G600" s="114"/>
      <c r="H600" s="113"/>
    </row>
    <row r="601" spans="2:8" x14ac:dyDescent="0.2">
      <c r="B601" s="113"/>
      <c r="C601" s="113"/>
      <c r="D601" s="113"/>
      <c r="E601" s="114"/>
      <c r="F601" s="113"/>
      <c r="G601" s="114"/>
      <c r="H601" s="113"/>
    </row>
    <row r="602" spans="2:8" x14ac:dyDescent="0.2">
      <c r="B602" s="113"/>
      <c r="C602" s="113"/>
      <c r="D602" s="113"/>
      <c r="E602" s="114"/>
      <c r="F602" s="113"/>
      <c r="G602" s="114"/>
      <c r="H602" s="113"/>
    </row>
    <row r="603" spans="2:8" x14ac:dyDescent="0.2">
      <c r="B603" s="113"/>
      <c r="C603" s="113"/>
      <c r="D603" s="113"/>
      <c r="E603" s="114"/>
      <c r="F603" s="113"/>
      <c r="G603" s="114"/>
      <c r="H603" s="113"/>
    </row>
    <row r="604" spans="2:8" x14ac:dyDescent="0.2">
      <c r="B604" s="113"/>
      <c r="C604" s="113"/>
      <c r="D604" s="113"/>
      <c r="E604" s="114"/>
      <c r="F604" s="113"/>
      <c r="G604" s="114"/>
      <c r="H604" s="113"/>
    </row>
    <row r="605" spans="2:8" x14ac:dyDescent="0.2">
      <c r="B605" s="113"/>
      <c r="C605" s="113"/>
      <c r="D605" s="113"/>
      <c r="E605" s="114"/>
      <c r="F605" s="113"/>
      <c r="G605" s="114"/>
      <c r="H605" s="113"/>
    </row>
    <row r="606" spans="2:8" x14ac:dyDescent="0.2">
      <c r="B606" s="113"/>
      <c r="C606" s="113"/>
      <c r="D606" s="113"/>
      <c r="E606" s="114"/>
      <c r="F606" s="113"/>
      <c r="G606" s="114"/>
      <c r="H606" s="113"/>
    </row>
    <row r="607" spans="2:8" x14ac:dyDescent="0.2">
      <c r="B607" s="113"/>
      <c r="C607" s="113"/>
      <c r="D607" s="113"/>
      <c r="E607" s="114"/>
      <c r="F607" s="113"/>
      <c r="G607" s="114"/>
      <c r="H607" s="113"/>
    </row>
    <row r="608" spans="2:8" x14ac:dyDescent="0.2">
      <c r="B608" s="113"/>
      <c r="C608" s="113"/>
      <c r="D608" s="113"/>
      <c r="E608" s="114"/>
      <c r="F608" s="113"/>
      <c r="G608" s="114"/>
      <c r="H608" s="113"/>
    </row>
    <row r="609" spans="2:8" x14ac:dyDescent="0.2">
      <c r="B609" s="113"/>
      <c r="C609" s="113"/>
      <c r="D609" s="113"/>
      <c r="E609" s="114"/>
      <c r="F609" s="113"/>
      <c r="G609" s="114"/>
      <c r="H609" s="113"/>
    </row>
    <row r="610" spans="2:8" x14ac:dyDescent="0.2">
      <c r="B610" s="113"/>
      <c r="C610" s="113"/>
      <c r="D610" s="113"/>
      <c r="E610" s="114"/>
      <c r="F610" s="113"/>
      <c r="G610" s="114"/>
      <c r="H610" s="113"/>
    </row>
    <row r="611" spans="2:8" x14ac:dyDescent="0.2">
      <c r="B611" s="113"/>
      <c r="C611" s="113"/>
      <c r="D611" s="113"/>
      <c r="E611" s="114"/>
      <c r="F611" s="113"/>
      <c r="G611" s="114"/>
      <c r="H611" s="113"/>
    </row>
    <row r="612" spans="2:8" x14ac:dyDescent="0.2">
      <c r="B612" s="113"/>
      <c r="C612" s="113"/>
      <c r="D612" s="113"/>
      <c r="E612" s="114"/>
      <c r="F612" s="113"/>
      <c r="G612" s="114"/>
      <c r="H612" s="113"/>
    </row>
    <row r="613" spans="2:8" x14ac:dyDescent="0.2">
      <c r="B613" s="113"/>
      <c r="C613" s="113"/>
      <c r="D613" s="113"/>
      <c r="E613" s="114"/>
      <c r="F613" s="113"/>
      <c r="G613" s="114"/>
      <c r="H613" s="113"/>
    </row>
    <row r="614" spans="2:8" x14ac:dyDescent="0.2">
      <c r="B614" s="113"/>
      <c r="C614" s="113"/>
      <c r="D614" s="113"/>
      <c r="E614" s="114"/>
      <c r="F614" s="113"/>
      <c r="G614" s="114"/>
      <c r="H614" s="113"/>
    </row>
    <row r="615" spans="2:8" x14ac:dyDescent="0.2">
      <c r="B615" s="113"/>
      <c r="C615" s="113"/>
      <c r="D615" s="113"/>
      <c r="E615" s="114"/>
      <c r="F615" s="113"/>
      <c r="G615" s="114"/>
      <c r="H615" s="113"/>
    </row>
    <row r="616" spans="2:8" x14ac:dyDescent="0.2">
      <c r="B616" s="113"/>
      <c r="C616" s="113"/>
      <c r="D616" s="113"/>
      <c r="E616" s="114"/>
      <c r="F616" s="113"/>
      <c r="G616" s="114"/>
      <c r="H616" s="113"/>
    </row>
    <row r="617" spans="2:8" x14ac:dyDescent="0.2">
      <c r="B617" s="113"/>
      <c r="C617" s="113"/>
      <c r="D617" s="113"/>
      <c r="E617" s="114"/>
      <c r="F617" s="113"/>
      <c r="G617" s="114"/>
      <c r="H617" s="113"/>
    </row>
    <row r="618" spans="2:8" x14ac:dyDescent="0.2">
      <c r="B618" s="113"/>
      <c r="C618" s="113"/>
      <c r="D618" s="113"/>
      <c r="E618" s="114"/>
      <c r="F618" s="113"/>
      <c r="G618" s="114"/>
      <c r="H618" s="113"/>
    </row>
    <row r="619" spans="2:8" x14ac:dyDescent="0.2">
      <c r="B619" s="113"/>
      <c r="C619" s="113"/>
      <c r="D619" s="113"/>
      <c r="E619" s="114"/>
      <c r="F619" s="113"/>
      <c r="G619" s="114"/>
      <c r="H619" s="113"/>
    </row>
    <row r="620" spans="2:8" x14ac:dyDescent="0.2">
      <c r="B620" s="113"/>
      <c r="C620" s="113"/>
      <c r="D620" s="113"/>
      <c r="E620" s="114"/>
      <c r="F620" s="113"/>
      <c r="G620" s="114"/>
      <c r="H620" s="113"/>
    </row>
    <row r="621" spans="2:8" x14ac:dyDescent="0.2">
      <c r="B621" s="113"/>
      <c r="C621" s="113"/>
      <c r="D621" s="113"/>
      <c r="E621" s="114"/>
      <c r="F621" s="113"/>
      <c r="G621" s="114"/>
      <c r="H621" s="113"/>
    </row>
    <row r="622" spans="2:8" x14ac:dyDescent="0.2">
      <c r="B622" s="113"/>
      <c r="C622" s="113"/>
      <c r="D622" s="113"/>
      <c r="E622" s="114"/>
      <c r="F622" s="113"/>
      <c r="G622" s="114"/>
      <c r="H622" s="113"/>
    </row>
    <row r="623" spans="2:8" x14ac:dyDescent="0.2">
      <c r="B623" s="113"/>
      <c r="C623" s="113"/>
      <c r="D623" s="113"/>
      <c r="E623" s="114"/>
      <c r="F623" s="113"/>
      <c r="G623" s="114"/>
      <c r="H623" s="113"/>
    </row>
    <row r="624" spans="2:8" x14ac:dyDescent="0.2">
      <c r="B624" s="113"/>
      <c r="C624" s="113"/>
      <c r="D624" s="113"/>
      <c r="E624" s="114"/>
      <c r="F624" s="113"/>
      <c r="G624" s="114"/>
      <c r="H624" s="113"/>
    </row>
    <row r="625" spans="2:8" x14ac:dyDescent="0.2">
      <c r="B625" s="113"/>
      <c r="C625" s="113"/>
      <c r="D625" s="113"/>
      <c r="E625" s="114"/>
      <c r="F625" s="113"/>
      <c r="G625" s="114"/>
      <c r="H625" s="113"/>
    </row>
    <row r="626" spans="2:8" x14ac:dyDescent="0.2">
      <c r="B626" s="113"/>
      <c r="C626" s="113"/>
      <c r="D626" s="113"/>
      <c r="E626" s="114"/>
      <c r="F626" s="113"/>
      <c r="G626" s="114"/>
      <c r="H626" s="113"/>
    </row>
    <row r="627" spans="2:8" x14ac:dyDescent="0.2">
      <c r="B627" s="113"/>
      <c r="C627" s="113"/>
      <c r="D627" s="113"/>
      <c r="E627" s="114"/>
      <c r="F627" s="113"/>
      <c r="G627" s="114"/>
      <c r="H627" s="113"/>
    </row>
    <row r="628" spans="2:8" x14ac:dyDescent="0.2">
      <c r="B628" s="113"/>
      <c r="C628" s="113"/>
      <c r="D628" s="113"/>
      <c r="E628" s="114"/>
      <c r="F628" s="113"/>
      <c r="G628" s="114"/>
      <c r="H628" s="113"/>
    </row>
    <row r="629" spans="2:8" x14ac:dyDescent="0.2">
      <c r="B629" s="113"/>
      <c r="C629" s="113"/>
      <c r="D629" s="113"/>
      <c r="E629" s="114"/>
      <c r="F629" s="113"/>
      <c r="G629" s="114"/>
      <c r="H629" s="113"/>
    </row>
    <row r="630" spans="2:8" x14ac:dyDescent="0.2">
      <c r="B630" s="113"/>
      <c r="C630" s="113"/>
      <c r="D630" s="113"/>
      <c r="E630" s="114"/>
      <c r="F630" s="113"/>
      <c r="G630" s="114"/>
      <c r="H630" s="113"/>
    </row>
    <row r="631" spans="2:8" x14ac:dyDescent="0.2">
      <c r="B631" s="113"/>
      <c r="C631" s="113"/>
      <c r="D631" s="113"/>
      <c r="E631" s="114"/>
      <c r="F631" s="113"/>
      <c r="G631" s="114"/>
      <c r="H631" s="113"/>
    </row>
    <row r="632" spans="2:8" x14ac:dyDescent="0.2">
      <c r="B632" s="113"/>
      <c r="C632" s="113"/>
      <c r="D632" s="113"/>
      <c r="E632" s="114"/>
      <c r="F632" s="113"/>
      <c r="G632" s="114"/>
      <c r="H632" s="113"/>
    </row>
    <row r="633" spans="2:8" x14ac:dyDescent="0.2">
      <c r="B633" s="113"/>
      <c r="C633" s="113"/>
      <c r="D633" s="113"/>
      <c r="E633" s="114"/>
      <c r="F633" s="113"/>
      <c r="G633" s="114"/>
      <c r="H633" s="113"/>
    </row>
    <row r="634" spans="2:8" x14ac:dyDescent="0.2">
      <c r="B634" s="113"/>
      <c r="C634" s="113"/>
      <c r="D634" s="113"/>
      <c r="E634" s="114"/>
      <c r="F634" s="113"/>
      <c r="G634" s="114"/>
      <c r="H634" s="113"/>
    </row>
    <row r="635" spans="2:8" x14ac:dyDescent="0.2">
      <c r="B635" s="113"/>
      <c r="C635" s="113"/>
      <c r="D635" s="113"/>
      <c r="E635" s="114"/>
      <c r="F635" s="113"/>
      <c r="G635" s="114"/>
      <c r="H635" s="113"/>
    </row>
    <row r="636" spans="2:8" x14ac:dyDescent="0.2">
      <c r="B636" s="113"/>
      <c r="C636" s="113"/>
      <c r="D636" s="113"/>
      <c r="E636" s="114"/>
      <c r="F636" s="113"/>
      <c r="G636" s="114"/>
      <c r="H636" s="113"/>
    </row>
    <row r="637" spans="2:8" x14ac:dyDescent="0.2">
      <c r="B637" s="113"/>
      <c r="C637" s="113"/>
      <c r="D637" s="113"/>
      <c r="E637" s="114"/>
      <c r="F637" s="113"/>
      <c r="G637" s="114"/>
      <c r="H637" s="113"/>
    </row>
    <row r="638" spans="2:8" x14ac:dyDescent="0.2">
      <c r="B638" s="113"/>
      <c r="C638" s="113"/>
      <c r="D638" s="113"/>
      <c r="E638" s="114"/>
      <c r="F638" s="113"/>
      <c r="G638" s="114"/>
      <c r="H638" s="113"/>
    </row>
    <row r="639" spans="2:8" x14ac:dyDescent="0.2">
      <c r="B639" s="113"/>
      <c r="C639" s="113"/>
      <c r="D639" s="113"/>
      <c r="E639" s="114"/>
      <c r="F639" s="113"/>
      <c r="G639" s="114"/>
      <c r="H639" s="113"/>
    </row>
    <row r="640" spans="2:8" x14ac:dyDescent="0.2">
      <c r="B640" s="113"/>
      <c r="C640" s="113"/>
      <c r="D640" s="113"/>
      <c r="E640" s="114"/>
      <c r="F640" s="113"/>
      <c r="G640" s="114"/>
      <c r="H640" s="113"/>
    </row>
    <row r="641" spans="2:8" x14ac:dyDescent="0.2">
      <c r="B641" s="113"/>
      <c r="C641" s="113"/>
      <c r="D641" s="113"/>
      <c r="E641" s="114"/>
      <c r="F641" s="113"/>
      <c r="G641" s="114"/>
      <c r="H641" s="113"/>
    </row>
    <row r="642" spans="2:8" x14ac:dyDescent="0.2">
      <c r="B642" s="113"/>
      <c r="C642" s="113"/>
      <c r="D642" s="113"/>
      <c r="E642" s="114"/>
      <c r="F642" s="113"/>
      <c r="G642" s="114"/>
      <c r="H642" s="113"/>
    </row>
    <row r="643" spans="2:8" x14ac:dyDescent="0.2">
      <c r="B643" s="113"/>
      <c r="C643" s="113"/>
      <c r="D643" s="113"/>
      <c r="E643" s="114"/>
      <c r="F643" s="113"/>
      <c r="G643" s="114"/>
      <c r="H643" s="113"/>
    </row>
    <row r="644" spans="2:8" x14ac:dyDescent="0.2">
      <c r="B644" s="113"/>
      <c r="C644" s="113"/>
      <c r="D644" s="113"/>
      <c r="E644" s="114"/>
      <c r="F644" s="113"/>
      <c r="G644" s="114"/>
      <c r="H644" s="113"/>
    </row>
    <row r="645" spans="2:8" x14ac:dyDescent="0.2">
      <c r="B645" s="113"/>
      <c r="C645" s="113"/>
      <c r="D645" s="113"/>
      <c r="E645" s="114"/>
      <c r="F645" s="113"/>
      <c r="G645" s="114"/>
      <c r="H645" s="113"/>
    </row>
    <row r="646" spans="2:8" x14ac:dyDescent="0.2">
      <c r="B646" s="113"/>
      <c r="C646" s="113"/>
      <c r="D646" s="113"/>
      <c r="E646" s="114"/>
      <c r="F646" s="113"/>
      <c r="G646" s="114"/>
      <c r="H646" s="113"/>
    </row>
    <row r="647" spans="2:8" x14ac:dyDescent="0.2">
      <c r="B647" s="113"/>
      <c r="C647" s="113"/>
      <c r="D647" s="113"/>
      <c r="E647" s="114"/>
      <c r="F647" s="113"/>
      <c r="G647" s="114"/>
      <c r="H647" s="113"/>
    </row>
    <row r="648" spans="2:8" x14ac:dyDescent="0.2">
      <c r="B648" s="113"/>
      <c r="C648" s="113"/>
      <c r="D648" s="113"/>
      <c r="E648" s="114"/>
      <c r="F648" s="113"/>
      <c r="G648" s="114"/>
      <c r="H648" s="113"/>
    </row>
    <row r="649" spans="2:8" x14ac:dyDescent="0.2">
      <c r="B649" s="113"/>
      <c r="C649" s="113"/>
      <c r="D649" s="113"/>
      <c r="E649" s="114"/>
      <c r="F649" s="113"/>
      <c r="G649" s="114"/>
      <c r="H649" s="113"/>
    </row>
    <row r="650" spans="2:8" x14ac:dyDescent="0.2">
      <c r="B650" s="113"/>
      <c r="C650" s="113"/>
      <c r="D650" s="113"/>
      <c r="E650" s="114"/>
      <c r="F650" s="113"/>
      <c r="G650" s="114"/>
      <c r="H650" s="113"/>
    </row>
    <row r="651" spans="2:8" x14ac:dyDescent="0.2">
      <c r="B651" s="113"/>
      <c r="C651" s="113"/>
      <c r="D651" s="113"/>
      <c r="E651" s="114"/>
      <c r="F651" s="113"/>
      <c r="G651" s="114"/>
      <c r="H651" s="113"/>
    </row>
    <row r="652" spans="2:8" x14ac:dyDescent="0.2">
      <c r="B652" s="113"/>
      <c r="C652" s="113"/>
      <c r="D652" s="113"/>
      <c r="E652" s="114"/>
      <c r="F652" s="113"/>
      <c r="G652" s="114"/>
      <c r="H652" s="113"/>
    </row>
    <row r="653" spans="2:8" x14ac:dyDescent="0.2">
      <c r="B653" s="113"/>
      <c r="C653" s="113"/>
      <c r="D653" s="113"/>
      <c r="E653" s="114"/>
      <c r="F653" s="113"/>
      <c r="G653" s="114"/>
      <c r="H653" s="113"/>
    </row>
    <row r="654" spans="2:8" x14ac:dyDescent="0.2">
      <c r="B654" s="113"/>
      <c r="C654" s="113"/>
      <c r="D654" s="113"/>
      <c r="E654" s="114"/>
      <c r="F654" s="113"/>
      <c r="G654" s="114"/>
      <c r="H654" s="113"/>
    </row>
    <row r="655" spans="2:8" x14ac:dyDescent="0.2">
      <c r="B655" s="113"/>
      <c r="C655" s="113"/>
      <c r="D655" s="113"/>
      <c r="E655" s="114"/>
      <c r="F655" s="113"/>
      <c r="G655" s="114"/>
      <c r="H655" s="113"/>
    </row>
    <row r="656" spans="2:8" x14ac:dyDescent="0.2">
      <c r="B656" s="113"/>
      <c r="C656" s="113"/>
      <c r="D656" s="113"/>
      <c r="E656" s="114"/>
      <c r="F656" s="113"/>
      <c r="G656" s="114"/>
      <c r="H656" s="113"/>
    </row>
    <row r="657" spans="2:8" x14ac:dyDescent="0.2">
      <c r="B657" s="113"/>
      <c r="C657" s="113"/>
      <c r="D657" s="113"/>
      <c r="E657" s="114"/>
      <c r="F657" s="113"/>
      <c r="G657" s="114"/>
      <c r="H657" s="113"/>
    </row>
    <row r="658" spans="2:8" x14ac:dyDescent="0.2">
      <c r="B658" s="113"/>
      <c r="C658" s="113"/>
      <c r="D658" s="113"/>
      <c r="E658" s="114"/>
      <c r="F658" s="113"/>
      <c r="G658" s="114"/>
      <c r="H658" s="113"/>
    </row>
    <row r="659" spans="2:8" x14ac:dyDescent="0.2">
      <c r="B659" s="113"/>
      <c r="C659" s="113"/>
      <c r="D659" s="113"/>
      <c r="E659" s="114"/>
      <c r="F659" s="113"/>
      <c r="G659" s="114"/>
      <c r="H659" s="113"/>
    </row>
    <row r="660" spans="2:8" x14ac:dyDescent="0.2">
      <c r="B660" s="113"/>
      <c r="C660" s="113"/>
      <c r="D660" s="113"/>
      <c r="E660" s="114"/>
      <c r="F660" s="113"/>
      <c r="G660" s="114"/>
      <c r="H660" s="113"/>
    </row>
    <row r="661" spans="2:8" x14ac:dyDescent="0.2">
      <c r="B661" s="113"/>
      <c r="C661" s="113"/>
      <c r="D661" s="113"/>
      <c r="E661" s="114"/>
      <c r="F661" s="113"/>
      <c r="G661" s="114"/>
      <c r="H661" s="113"/>
    </row>
    <row r="662" spans="2:8" x14ac:dyDescent="0.2">
      <c r="B662" s="113"/>
      <c r="C662" s="113"/>
      <c r="D662" s="113"/>
      <c r="E662" s="114"/>
      <c r="F662" s="113"/>
      <c r="G662" s="114"/>
      <c r="H662" s="113"/>
    </row>
    <row r="663" spans="2:8" x14ac:dyDescent="0.2">
      <c r="B663" s="113"/>
      <c r="C663" s="113"/>
      <c r="D663" s="113"/>
      <c r="E663" s="114"/>
      <c r="F663" s="113"/>
      <c r="G663" s="114"/>
      <c r="H663" s="113"/>
    </row>
    <row r="664" spans="2:8" x14ac:dyDescent="0.2">
      <c r="B664" s="113"/>
      <c r="C664" s="113"/>
      <c r="D664" s="113"/>
      <c r="E664" s="114"/>
      <c r="F664" s="113"/>
      <c r="G664" s="114"/>
      <c r="H664" s="113"/>
    </row>
    <row r="665" spans="2:8" x14ac:dyDescent="0.2">
      <c r="B665" s="113"/>
      <c r="C665" s="113"/>
      <c r="D665" s="113"/>
      <c r="E665" s="114"/>
      <c r="F665" s="113"/>
      <c r="G665" s="114"/>
      <c r="H665" s="113"/>
    </row>
    <row r="666" spans="2:8" x14ac:dyDescent="0.2">
      <c r="B666" s="113"/>
      <c r="C666" s="113"/>
      <c r="D666" s="113"/>
      <c r="E666" s="114"/>
      <c r="F666" s="113"/>
      <c r="G666" s="114"/>
      <c r="H666" s="113"/>
    </row>
    <row r="667" spans="2:8" x14ac:dyDescent="0.2">
      <c r="B667" s="113"/>
      <c r="C667" s="113"/>
      <c r="D667" s="113"/>
      <c r="E667" s="114"/>
      <c r="F667" s="113"/>
      <c r="G667" s="114"/>
      <c r="H667" s="113"/>
    </row>
    <row r="668" spans="2:8" x14ac:dyDescent="0.2">
      <c r="B668" s="113"/>
      <c r="C668" s="113"/>
      <c r="D668" s="113"/>
      <c r="E668" s="114"/>
      <c r="F668" s="113"/>
      <c r="G668" s="114"/>
      <c r="H668" s="113"/>
    </row>
    <row r="669" spans="2:8" x14ac:dyDescent="0.2">
      <c r="B669" s="113"/>
      <c r="C669" s="113"/>
      <c r="D669" s="113"/>
      <c r="E669" s="114"/>
      <c r="F669" s="113"/>
      <c r="G669" s="114"/>
      <c r="H669" s="113"/>
    </row>
    <row r="670" spans="2:8" x14ac:dyDescent="0.2">
      <c r="B670" s="113"/>
      <c r="C670" s="113"/>
      <c r="D670" s="113"/>
      <c r="E670" s="114"/>
      <c r="F670" s="113"/>
      <c r="G670" s="114"/>
      <c r="H670" s="113"/>
    </row>
    <row r="671" spans="2:8" x14ac:dyDescent="0.2">
      <c r="B671" s="113"/>
      <c r="C671" s="113"/>
      <c r="D671" s="113"/>
      <c r="E671" s="114"/>
      <c r="F671" s="113"/>
      <c r="G671" s="114"/>
      <c r="H671" s="113"/>
    </row>
    <row r="672" spans="2:8" x14ac:dyDescent="0.2">
      <c r="B672" s="113"/>
      <c r="C672" s="113"/>
      <c r="D672" s="113"/>
      <c r="E672" s="114"/>
      <c r="F672" s="113"/>
      <c r="G672" s="114"/>
      <c r="H672" s="113"/>
    </row>
    <row r="673" spans="2:8" x14ac:dyDescent="0.2">
      <c r="B673" s="113"/>
      <c r="C673" s="113"/>
      <c r="D673" s="113"/>
      <c r="E673" s="114"/>
      <c r="F673" s="113"/>
      <c r="G673" s="114"/>
      <c r="H673" s="113"/>
    </row>
    <row r="674" spans="2:8" x14ac:dyDescent="0.2">
      <c r="B674" s="113"/>
      <c r="C674" s="113"/>
      <c r="D674" s="113"/>
      <c r="E674" s="114"/>
      <c r="F674" s="113"/>
      <c r="G674" s="114"/>
      <c r="H674" s="113"/>
    </row>
    <row r="675" spans="2:8" x14ac:dyDescent="0.2">
      <c r="B675" s="113"/>
      <c r="C675" s="113"/>
      <c r="D675" s="113"/>
      <c r="E675" s="114"/>
      <c r="F675" s="113"/>
      <c r="G675" s="114"/>
      <c r="H675" s="113"/>
    </row>
    <row r="676" spans="2:8" x14ac:dyDescent="0.2">
      <c r="B676" s="113"/>
      <c r="C676" s="113"/>
      <c r="D676" s="113"/>
      <c r="E676" s="114"/>
      <c r="F676" s="113"/>
      <c r="G676" s="114"/>
      <c r="H676" s="113"/>
    </row>
    <row r="677" spans="2:8" x14ac:dyDescent="0.2">
      <c r="B677" s="113"/>
      <c r="C677" s="113"/>
      <c r="D677" s="113"/>
      <c r="E677" s="114"/>
      <c r="F677" s="113"/>
      <c r="G677" s="114"/>
      <c r="H677" s="113"/>
    </row>
    <row r="678" spans="2:8" x14ac:dyDescent="0.2">
      <c r="B678" s="113"/>
      <c r="C678" s="113"/>
      <c r="D678" s="113"/>
      <c r="E678" s="114"/>
      <c r="F678" s="113"/>
      <c r="G678" s="114"/>
      <c r="H678" s="113"/>
    </row>
    <row r="679" spans="2:8" x14ac:dyDescent="0.2">
      <c r="B679" s="113"/>
      <c r="C679" s="113"/>
      <c r="D679" s="113"/>
      <c r="E679" s="114"/>
      <c r="F679" s="113"/>
      <c r="G679" s="114"/>
      <c r="H679" s="113"/>
    </row>
    <row r="680" spans="2:8" x14ac:dyDescent="0.2">
      <c r="B680" s="113"/>
      <c r="C680" s="113"/>
      <c r="D680" s="113"/>
      <c r="E680" s="114"/>
      <c r="F680" s="113"/>
      <c r="G680" s="114"/>
      <c r="H680" s="113"/>
    </row>
    <row r="681" spans="2:8" x14ac:dyDescent="0.2">
      <c r="B681" s="113"/>
      <c r="C681" s="113"/>
      <c r="D681" s="113"/>
      <c r="E681" s="114"/>
      <c r="F681" s="113"/>
      <c r="G681" s="114"/>
      <c r="H681" s="113"/>
    </row>
    <row r="682" spans="2:8" x14ac:dyDescent="0.2">
      <c r="B682" s="113"/>
      <c r="C682" s="113"/>
      <c r="D682" s="113"/>
      <c r="E682" s="114"/>
      <c r="F682" s="113"/>
      <c r="G682" s="114"/>
      <c r="H682" s="113"/>
    </row>
    <row r="683" spans="2:8" x14ac:dyDescent="0.2">
      <c r="B683" s="113"/>
      <c r="C683" s="113"/>
      <c r="D683" s="113"/>
      <c r="E683" s="114"/>
      <c r="F683" s="113"/>
      <c r="G683" s="114"/>
      <c r="H683" s="113"/>
    </row>
    <row r="684" spans="2:8" x14ac:dyDescent="0.2">
      <c r="B684" s="113"/>
      <c r="C684" s="113"/>
      <c r="D684" s="113"/>
      <c r="E684" s="114"/>
      <c r="F684" s="113"/>
      <c r="G684" s="114"/>
      <c r="H684" s="113"/>
    </row>
    <row r="685" spans="2:8" x14ac:dyDescent="0.2">
      <c r="B685" s="113"/>
      <c r="C685" s="113"/>
      <c r="D685" s="113"/>
      <c r="E685" s="114"/>
      <c r="F685" s="113"/>
      <c r="G685" s="114"/>
      <c r="H685" s="113"/>
    </row>
    <row r="686" spans="2:8" x14ac:dyDescent="0.2">
      <c r="B686" s="113"/>
      <c r="C686" s="113"/>
      <c r="D686" s="113"/>
      <c r="E686" s="114"/>
      <c r="F686" s="113"/>
      <c r="G686" s="114"/>
      <c r="H686" s="113"/>
    </row>
    <row r="687" spans="2:8" x14ac:dyDescent="0.2">
      <c r="B687" s="113"/>
      <c r="C687" s="113"/>
      <c r="D687" s="113"/>
      <c r="E687" s="114"/>
      <c r="F687" s="113"/>
      <c r="G687" s="114"/>
      <c r="H687" s="113"/>
    </row>
    <row r="688" spans="2:8" x14ac:dyDescent="0.2">
      <c r="B688" s="113"/>
      <c r="C688" s="113"/>
      <c r="D688" s="113"/>
      <c r="E688" s="114"/>
      <c r="F688" s="113"/>
      <c r="G688" s="114"/>
      <c r="H688" s="113"/>
    </row>
    <row r="689" spans="2:8" x14ac:dyDescent="0.2">
      <c r="B689" s="113"/>
      <c r="C689" s="113"/>
      <c r="D689" s="113"/>
      <c r="E689" s="114"/>
      <c r="F689" s="113"/>
      <c r="G689" s="114"/>
      <c r="H689" s="113"/>
    </row>
    <row r="690" spans="2:8" x14ac:dyDescent="0.2">
      <c r="B690" s="113"/>
      <c r="C690" s="113"/>
      <c r="D690" s="113"/>
      <c r="E690" s="114"/>
      <c r="F690" s="113"/>
      <c r="G690" s="114"/>
      <c r="H690" s="113"/>
    </row>
    <row r="691" spans="2:8" x14ac:dyDescent="0.2">
      <c r="B691" s="113"/>
      <c r="C691" s="113"/>
      <c r="D691" s="113"/>
      <c r="E691" s="114"/>
      <c r="F691" s="113"/>
      <c r="G691" s="114"/>
      <c r="H691" s="113"/>
    </row>
    <row r="692" spans="2:8" x14ac:dyDescent="0.2">
      <c r="B692" s="113"/>
      <c r="C692" s="113"/>
      <c r="D692" s="113"/>
      <c r="E692" s="114"/>
      <c r="F692" s="113"/>
      <c r="G692" s="114"/>
      <c r="H692" s="113"/>
    </row>
    <row r="693" spans="2:8" x14ac:dyDescent="0.2">
      <c r="B693" s="113"/>
      <c r="C693" s="113"/>
      <c r="D693" s="113"/>
      <c r="E693" s="114"/>
      <c r="F693" s="113"/>
      <c r="G693" s="114"/>
      <c r="H693" s="113"/>
    </row>
    <row r="694" spans="2:8" x14ac:dyDescent="0.2">
      <c r="B694" s="113"/>
      <c r="C694" s="113"/>
      <c r="D694" s="113"/>
      <c r="E694" s="114"/>
      <c r="F694" s="113"/>
      <c r="G694" s="114"/>
      <c r="H694" s="113"/>
    </row>
    <row r="695" spans="2:8" x14ac:dyDescent="0.2">
      <c r="B695" s="113"/>
      <c r="C695" s="113"/>
      <c r="D695" s="113"/>
      <c r="E695" s="114"/>
      <c r="F695" s="113"/>
      <c r="G695" s="114"/>
      <c r="H695" s="113"/>
    </row>
    <row r="696" spans="2:8" x14ac:dyDescent="0.2">
      <c r="B696" s="113"/>
      <c r="C696" s="113"/>
      <c r="D696" s="113"/>
      <c r="E696" s="114"/>
      <c r="F696" s="113"/>
      <c r="G696" s="114"/>
      <c r="H696" s="113"/>
    </row>
    <row r="697" spans="2:8" x14ac:dyDescent="0.2">
      <c r="B697" s="113"/>
      <c r="C697" s="113"/>
      <c r="D697" s="113"/>
      <c r="E697" s="114"/>
      <c r="F697" s="113"/>
      <c r="G697" s="114"/>
      <c r="H697" s="113"/>
    </row>
    <row r="698" spans="2:8" x14ac:dyDescent="0.2">
      <c r="B698" s="113"/>
      <c r="C698" s="113"/>
      <c r="D698" s="113"/>
      <c r="E698" s="114"/>
      <c r="F698" s="113"/>
      <c r="G698" s="114"/>
      <c r="H698" s="113"/>
    </row>
    <row r="699" spans="2:8" x14ac:dyDescent="0.2">
      <c r="B699" s="113"/>
      <c r="C699" s="113"/>
      <c r="D699" s="113"/>
      <c r="E699" s="114"/>
      <c r="F699" s="113"/>
      <c r="G699" s="114"/>
      <c r="H699" s="113"/>
    </row>
    <row r="700" spans="2:8" x14ac:dyDescent="0.2">
      <c r="B700" s="113"/>
      <c r="C700" s="113"/>
      <c r="D700" s="113"/>
      <c r="E700" s="114"/>
      <c r="F700" s="113"/>
      <c r="G700" s="114"/>
      <c r="H700" s="113"/>
    </row>
    <row r="701" spans="2:8" x14ac:dyDescent="0.2">
      <c r="B701" s="113"/>
      <c r="C701" s="113"/>
      <c r="D701" s="113"/>
      <c r="E701" s="114"/>
      <c r="F701" s="113"/>
      <c r="G701" s="114"/>
      <c r="H701" s="113"/>
    </row>
    <row r="702" spans="2:8" x14ac:dyDescent="0.2">
      <c r="B702" s="113"/>
      <c r="C702" s="113"/>
      <c r="D702" s="113"/>
      <c r="E702" s="114"/>
      <c r="F702" s="113"/>
      <c r="G702" s="114"/>
      <c r="H702" s="113"/>
    </row>
    <row r="703" spans="2:8" x14ac:dyDescent="0.2">
      <c r="B703" s="113"/>
      <c r="C703" s="113"/>
      <c r="D703" s="113"/>
      <c r="E703" s="114"/>
      <c r="F703" s="113"/>
      <c r="G703" s="114"/>
      <c r="H703" s="113"/>
    </row>
    <row r="704" spans="2:8" x14ac:dyDescent="0.2">
      <c r="B704" s="113"/>
      <c r="C704" s="113"/>
      <c r="D704" s="113"/>
      <c r="E704" s="114"/>
      <c r="F704" s="113"/>
      <c r="G704" s="114"/>
      <c r="H704" s="113"/>
    </row>
    <row r="705" spans="2:8" x14ac:dyDescent="0.2">
      <c r="B705" s="113"/>
      <c r="C705" s="113"/>
      <c r="D705" s="113"/>
      <c r="E705" s="114"/>
      <c r="F705" s="113"/>
      <c r="G705" s="114"/>
      <c r="H705" s="113"/>
    </row>
    <row r="706" spans="2:8" x14ac:dyDescent="0.2">
      <c r="B706" s="113"/>
      <c r="C706" s="113"/>
      <c r="D706" s="113"/>
      <c r="E706" s="114"/>
      <c r="F706" s="113"/>
      <c r="G706" s="114"/>
      <c r="H706" s="113"/>
    </row>
    <row r="707" spans="2:8" x14ac:dyDescent="0.2">
      <c r="B707" s="113"/>
      <c r="C707" s="113"/>
      <c r="D707" s="113"/>
      <c r="E707" s="114"/>
      <c r="F707" s="113"/>
      <c r="G707" s="114"/>
      <c r="H707" s="113"/>
    </row>
    <row r="708" spans="2:8" x14ac:dyDescent="0.2">
      <c r="B708" s="113"/>
      <c r="C708" s="113"/>
      <c r="D708" s="113"/>
      <c r="E708" s="114"/>
      <c r="F708" s="113"/>
      <c r="G708" s="114"/>
      <c r="H708" s="113"/>
    </row>
    <row r="709" spans="2:8" x14ac:dyDescent="0.2">
      <c r="B709" s="113"/>
      <c r="C709" s="113"/>
      <c r="D709" s="113"/>
      <c r="E709" s="114"/>
      <c r="F709" s="113"/>
      <c r="G709" s="114"/>
      <c r="H709" s="113"/>
    </row>
    <row r="710" spans="2:8" x14ac:dyDescent="0.2">
      <c r="B710" s="113"/>
      <c r="C710" s="113"/>
      <c r="D710" s="113"/>
      <c r="E710" s="114"/>
      <c r="F710" s="113"/>
      <c r="G710" s="114"/>
      <c r="H710" s="113"/>
    </row>
    <row r="711" spans="2:8" x14ac:dyDescent="0.2">
      <c r="B711" s="113"/>
      <c r="C711" s="113"/>
      <c r="D711" s="113"/>
      <c r="E711" s="114"/>
      <c r="F711" s="113"/>
      <c r="G711" s="114"/>
      <c r="H711" s="113"/>
    </row>
    <row r="712" spans="2:8" x14ac:dyDescent="0.2">
      <c r="B712" s="113"/>
      <c r="C712" s="113"/>
      <c r="D712" s="113"/>
      <c r="E712" s="114"/>
      <c r="F712" s="113"/>
      <c r="G712" s="114"/>
      <c r="H712" s="113"/>
    </row>
    <row r="713" spans="2:8" x14ac:dyDescent="0.2">
      <c r="B713" s="113"/>
      <c r="C713" s="113"/>
      <c r="D713" s="113"/>
      <c r="E713" s="114"/>
      <c r="F713" s="113"/>
      <c r="G713" s="114"/>
      <c r="H713" s="113"/>
    </row>
    <row r="714" spans="2:8" x14ac:dyDescent="0.2">
      <c r="B714" s="113"/>
      <c r="C714" s="113"/>
      <c r="D714" s="113"/>
      <c r="E714" s="114"/>
      <c r="F714" s="113"/>
      <c r="G714" s="114"/>
      <c r="H714" s="113"/>
    </row>
    <row r="715" spans="2:8" x14ac:dyDescent="0.2">
      <c r="B715" s="113"/>
      <c r="C715" s="113"/>
      <c r="D715" s="113"/>
      <c r="E715" s="114"/>
      <c r="F715" s="113"/>
      <c r="G715" s="114"/>
      <c r="H715" s="113"/>
    </row>
    <row r="716" spans="2:8" x14ac:dyDescent="0.2">
      <c r="B716" s="113"/>
      <c r="C716" s="113"/>
      <c r="D716" s="113"/>
      <c r="E716" s="114"/>
      <c r="F716" s="113"/>
      <c r="G716" s="114"/>
      <c r="H716" s="113"/>
    </row>
    <row r="717" spans="2:8" x14ac:dyDescent="0.2">
      <c r="B717" s="113"/>
      <c r="C717" s="113"/>
      <c r="D717" s="113"/>
      <c r="E717" s="114"/>
      <c r="F717" s="113"/>
      <c r="G717" s="114"/>
      <c r="H717" s="113"/>
    </row>
    <row r="718" spans="2:8" x14ac:dyDescent="0.2">
      <c r="B718" s="113"/>
      <c r="C718" s="113"/>
      <c r="D718" s="113"/>
      <c r="E718" s="114"/>
      <c r="F718" s="113"/>
      <c r="G718" s="114"/>
      <c r="H718" s="113"/>
    </row>
    <row r="719" spans="2:8" x14ac:dyDescent="0.2">
      <c r="B719" s="113"/>
      <c r="C719" s="113"/>
      <c r="D719" s="113"/>
      <c r="E719" s="114"/>
      <c r="F719" s="113"/>
      <c r="G719" s="114"/>
      <c r="H719" s="113"/>
    </row>
    <row r="720" spans="2:8" x14ac:dyDescent="0.2">
      <c r="B720" s="113"/>
      <c r="C720" s="113"/>
      <c r="D720" s="113"/>
      <c r="E720" s="114"/>
      <c r="F720" s="113"/>
      <c r="G720" s="114"/>
      <c r="H720" s="113"/>
    </row>
    <row r="721" spans="2:8" x14ac:dyDescent="0.2">
      <c r="B721" s="113"/>
      <c r="C721" s="113"/>
      <c r="D721" s="113"/>
      <c r="E721" s="114"/>
      <c r="F721" s="113"/>
      <c r="G721" s="114"/>
      <c r="H721" s="113"/>
    </row>
    <row r="722" spans="2:8" x14ac:dyDescent="0.2">
      <c r="B722" s="113"/>
      <c r="C722" s="113"/>
      <c r="D722" s="113"/>
      <c r="E722" s="114"/>
      <c r="F722" s="113"/>
      <c r="G722" s="114"/>
      <c r="H722" s="113"/>
    </row>
    <row r="723" spans="2:8" x14ac:dyDescent="0.2">
      <c r="B723" s="113"/>
      <c r="C723" s="113"/>
      <c r="D723" s="113"/>
      <c r="E723" s="114"/>
      <c r="F723" s="113"/>
      <c r="G723" s="114"/>
      <c r="H723" s="113"/>
    </row>
    <row r="724" spans="2:8" x14ac:dyDescent="0.2">
      <c r="B724" s="113"/>
      <c r="C724" s="113"/>
      <c r="D724" s="113"/>
      <c r="E724" s="114"/>
      <c r="F724" s="113"/>
      <c r="G724" s="114"/>
      <c r="H724" s="113"/>
    </row>
    <row r="725" spans="2:8" x14ac:dyDescent="0.2">
      <c r="B725" s="113"/>
      <c r="C725" s="113"/>
      <c r="D725" s="113"/>
      <c r="E725" s="114"/>
      <c r="F725" s="113"/>
      <c r="G725" s="114"/>
      <c r="H725" s="113"/>
    </row>
    <row r="726" spans="2:8" x14ac:dyDescent="0.2">
      <c r="B726" s="113"/>
      <c r="C726" s="113"/>
      <c r="D726" s="113"/>
      <c r="E726" s="114"/>
      <c r="F726" s="113"/>
      <c r="G726" s="114"/>
      <c r="H726" s="113"/>
    </row>
    <row r="727" spans="2:8" x14ac:dyDescent="0.2">
      <c r="B727" s="113"/>
      <c r="C727" s="113"/>
      <c r="D727" s="113"/>
      <c r="E727" s="114"/>
      <c r="F727" s="113"/>
      <c r="G727" s="114"/>
      <c r="H727" s="113"/>
    </row>
    <row r="728" spans="2:8" x14ac:dyDescent="0.2">
      <c r="B728" s="113"/>
      <c r="C728" s="113"/>
      <c r="D728" s="113"/>
      <c r="E728" s="114"/>
      <c r="F728" s="113"/>
      <c r="G728" s="114"/>
      <c r="H728" s="113"/>
    </row>
    <row r="729" spans="2:8" x14ac:dyDescent="0.2">
      <c r="B729" s="113"/>
      <c r="C729" s="113"/>
      <c r="D729" s="113"/>
      <c r="E729" s="114"/>
      <c r="F729" s="113"/>
      <c r="G729" s="114"/>
      <c r="H729" s="113"/>
    </row>
    <row r="730" spans="2:8" x14ac:dyDescent="0.2">
      <c r="B730" s="113"/>
      <c r="C730" s="113"/>
      <c r="D730" s="113"/>
      <c r="E730" s="114"/>
      <c r="F730" s="113"/>
      <c r="G730" s="114"/>
      <c r="H730" s="113"/>
    </row>
    <row r="731" spans="2:8" x14ac:dyDescent="0.2">
      <c r="B731" s="113"/>
      <c r="C731" s="113"/>
      <c r="D731" s="113"/>
      <c r="E731" s="114"/>
      <c r="F731" s="113"/>
      <c r="G731" s="114"/>
      <c r="H731" s="113"/>
    </row>
    <row r="732" spans="2:8" x14ac:dyDescent="0.2">
      <c r="B732" s="113"/>
      <c r="C732" s="113"/>
      <c r="D732" s="113"/>
      <c r="E732" s="114"/>
      <c r="F732" s="113"/>
      <c r="G732" s="114"/>
      <c r="H732" s="113"/>
    </row>
    <row r="733" spans="2:8" x14ac:dyDescent="0.2">
      <c r="B733" s="113"/>
      <c r="C733" s="113"/>
      <c r="D733" s="113"/>
      <c r="E733" s="114"/>
      <c r="F733" s="113"/>
      <c r="G733" s="114"/>
      <c r="H733" s="113"/>
    </row>
    <row r="734" spans="2:8" x14ac:dyDescent="0.2">
      <c r="B734" s="113"/>
      <c r="C734" s="113"/>
      <c r="D734" s="113"/>
      <c r="E734" s="114"/>
      <c r="F734" s="113"/>
      <c r="G734" s="114"/>
      <c r="H734" s="113"/>
    </row>
    <row r="735" spans="2:8" x14ac:dyDescent="0.2">
      <c r="B735" s="113"/>
      <c r="C735" s="113"/>
      <c r="D735" s="113"/>
      <c r="E735" s="114"/>
      <c r="F735" s="113"/>
      <c r="G735" s="114"/>
      <c r="H735" s="113"/>
    </row>
    <row r="736" spans="2:8" x14ac:dyDescent="0.2">
      <c r="B736" s="113"/>
      <c r="C736" s="113"/>
      <c r="D736" s="113"/>
      <c r="E736" s="114"/>
      <c r="F736" s="113"/>
      <c r="G736" s="114"/>
      <c r="H736" s="113"/>
    </row>
    <row r="737" spans="2:8" x14ac:dyDescent="0.2">
      <c r="B737" s="113"/>
      <c r="C737" s="113"/>
      <c r="D737" s="113"/>
      <c r="E737" s="114"/>
      <c r="F737" s="113"/>
      <c r="G737" s="114"/>
      <c r="H737" s="113"/>
    </row>
    <row r="738" spans="2:8" x14ac:dyDescent="0.2">
      <c r="B738" s="113"/>
      <c r="C738" s="113"/>
      <c r="D738" s="113"/>
      <c r="E738" s="114"/>
      <c r="F738" s="113"/>
      <c r="G738" s="114"/>
      <c r="H738" s="113"/>
    </row>
    <row r="739" spans="2:8" x14ac:dyDescent="0.2">
      <c r="B739" s="113"/>
      <c r="C739" s="113"/>
      <c r="D739" s="113"/>
      <c r="E739" s="114"/>
      <c r="F739" s="113"/>
      <c r="G739" s="114"/>
      <c r="H739" s="113"/>
    </row>
    <row r="740" spans="2:8" x14ac:dyDescent="0.2">
      <c r="B740" s="113"/>
      <c r="C740" s="113"/>
      <c r="D740" s="113"/>
      <c r="E740" s="114"/>
      <c r="F740" s="113"/>
      <c r="G740" s="114"/>
      <c r="H740" s="113"/>
    </row>
    <row r="741" spans="2:8" x14ac:dyDescent="0.2">
      <c r="B741" s="113"/>
      <c r="C741" s="113"/>
      <c r="D741" s="113"/>
      <c r="E741" s="114"/>
      <c r="F741" s="113"/>
      <c r="G741" s="114"/>
      <c r="H741" s="113"/>
    </row>
    <row r="742" spans="2:8" x14ac:dyDescent="0.2">
      <c r="B742" s="113"/>
      <c r="C742" s="113"/>
      <c r="D742" s="113"/>
      <c r="E742" s="114"/>
      <c r="F742" s="113"/>
      <c r="G742" s="114"/>
      <c r="H742" s="113"/>
    </row>
    <row r="743" spans="2:8" x14ac:dyDescent="0.2">
      <c r="B743" s="113"/>
      <c r="C743" s="113"/>
      <c r="D743" s="113"/>
      <c r="E743" s="114"/>
      <c r="F743" s="113"/>
      <c r="G743" s="114"/>
      <c r="H743" s="113"/>
    </row>
    <row r="744" spans="2:8" x14ac:dyDescent="0.2">
      <c r="B744" s="113"/>
      <c r="C744" s="113"/>
      <c r="D744" s="113"/>
      <c r="E744" s="114"/>
      <c r="F744" s="113"/>
      <c r="G744" s="114"/>
      <c r="H744" s="113"/>
    </row>
    <row r="745" spans="2:8" x14ac:dyDescent="0.2">
      <c r="B745" s="113"/>
      <c r="C745" s="113"/>
      <c r="D745" s="113"/>
      <c r="E745" s="114"/>
      <c r="F745" s="113"/>
      <c r="G745" s="114"/>
      <c r="H745" s="113"/>
    </row>
    <row r="746" spans="2:8" x14ac:dyDescent="0.2">
      <c r="B746" s="113"/>
      <c r="C746" s="113"/>
      <c r="D746" s="113"/>
      <c r="E746" s="114"/>
      <c r="F746" s="113"/>
      <c r="G746" s="114"/>
      <c r="H746" s="113"/>
    </row>
    <row r="747" spans="2:8" x14ac:dyDescent="0.2">
      <c r="B747" s="113"/>
      <c r="C747" s="113"/>
      <c r="D747" s="113"/>
      <c r="E747" s="114"/>
      <c r="F747" s="113"/>
      <c r="G747" s="114"/>
      <c r="H747" s="113"/>
    </row>
    <row r="748" spans="2:8" x14ac:dyDescent="0.2">
      <c r="B748" s="113"/>
      <c r="C748" s="113"/>
      <c r="D748" s="113"/>
      <c r="E748" s="114"/>
      <c r="F748" s="113"/>
      <c r="G748" s="114"/>
      <c r="H748" s="113"/>
    </row>
    <row r="749" spans="2:8" x14ac:dyDescent="0.2">
      <c r="B749" s="113"/>
      <c r="C749" s="113"/>
      <c r="D749" s="113"/>
      <c r="E749" s="114"/>
      <c r="F749" s="113"/>
      <c r="G749" s="114"/>
      <c r="H749" s="113"/>
    </row>
    <row r="750" spans="2:8" x14ac:dyDescent="0.2">
      <c r="B750" s="113"/>
      <c r="C750" s="113"/>
      <c r="D750" s="113"/>
      <c r="E750" s="114"/>
      <c r="F750" s="113"/>
      <c r="G750" s="114"/>
      <c r="H750" s="113"/>
    </row>
    <row r="751" spans="2:8" x14ac:dyDescent="0.2">
      <c r="B751" s="113"/>
      <c r="C751" s="113"/>
      <c r="D751" s="113"/>
      <c r="E751" s="114"/>
      <c r="F751" s="113"/>
      <c r="G751" s="114"/>
      <c r="H751" s="113"/>
    </row>
    <row r="752" spans="2:8" x14ac:dyDescent="0.2">
      <c r="B752" s="113"/>
      <c r="C752" s="113"/>
      <c r="D752" s="113"/>
      <c r="E752" s="114"/>
      <c r="F752" s="113"/>
      <c r="G752" s="114"/>
      <c r="H752" s="113"/>
    </row>
    <row r="753" spans="2:8" x14ac:dyDescent="0.2">
      <c r="B753" s="113"/>
      <c r="C753" s="113"/>
      <c r="D753" s="113"/>
      <c r="E753" s="114"/>
      <c r="F753" s="113"/>
      <c r="G753" s="114"/>
      <c r="H753" s="113"/>
    </row>
    <row r="754" spans="2:8" x14ac:dyDescent="0.2">
      <c r="B754" s="113"/>
      <c r="C754" s="113"/>
      <c r="D754" s="113"/>
      <c r="E754" s="114"/>
      <c r="F754" s="113"/>
      <c r="G754" s="114"/>
      <c r="H754" s="113"/>
    </row>
    <row r="755" spans="2:8" x14ac:dyDescent="0.2">
      <c r="B755" s="113"/>
      <c r="C755" s="113"/>
      <c r="D755" s="113"/>
      <c r="E755" s="114"/>
      <c r="F755" s="113"/>
      <c r="G755" s="114"/>
      <c r="H755" s="113"/>
    </row>
    <row r="756" spans="2:8" x14ac:dyDescent="0.2">
      <c r="B756" s="113"/>
      <c r="C756" s="113"/>
      <c r="D756" s="113"/>
      <c r="E756" s="114"/>
      <c r="F756" s="113"/>
      <c r="G756" s="114"/>
      <c r="H756" s="113"/>
    </row>
    <row r="757" spans="2:8" x14ac:dyDescent="0.2">
      <c r="B757" s="113"/>
      <c r="C757" s="113"/>
      <c r="D757" s="113"/>
      <c r="E757" s="114"/>
      <c r="F757" s="113"/>
      <c r="G757" s="114"/>
      <c r="H757" s="113"/>
    </row>
    <row r="758" spans="2:8" x14ac:dyDescent="0.2">
      <c r="B758" s="113"/>
      <c r="C758" s="113"/>
      <c r="D758" s="113"/>
      <c r="E758" s="114"/>
      <c r="F758" s="113"/>
      <c r="G758" s="114"/>
      <c r="H758" s="113"/>
    </row>
    <row r="759" spans="2:8" x14ac:dyDescent="0.2">
      <c r="B759" s="113"/>
      <c r="C759" s="113"/>
      <c r="D759" s="113"/>
      <c r="E759" s="114"/>
      <c r="F759" s="113"/>
      <c r="G759" s="114"/>
      <c r="H759" s="113"/>
    </row>
    <row r="760" spans="2:8" x14ac:dyDescent="0.2">
      <c r="B760" s="113"/>
      <c r="C760" s="113"/>
      <c r="D760" s="113"/>
      <c r="E760" s="114"/>
      <c r="F760" s="113"/>
      <c r="G760" s="114"/>
      <c r="H760" s="113"/>
    </row>
    <row r="761" spans="2:8" x14ac:dyDescent="0.2">
      <c r="B761" s="113"/>
      <c r="C761" s="113"/>
      <c r="D761" s="113"/>
      <c r="E761" s="114"/>
      <c r="F761" s="113"/>
      <c r="G761" s="114"/>
      <c r="H761" s="113"/>
    </row>
    <row r="762" spans="2:8" x14ac:dyDescent="0.2">
      <c r="B762" s="113"/>
      <c r="C762" s="113"/>
      <c r="D762" s="113"/>
      <c r="E762" s="114"/>
      <c r="F762" s="113"/>
      <c r="G762" s="114"/>
      <c r="H762" s="113"/>
    </row>
    <row r="763" spans="2:8" x14ac:dyDescent="0.2">
      <c r="B763" s="113"/>
      <c r="C763" s="113"/>
      <c r="D763" s="113"/>
      <c r="E763" s="114"/>
      <c r="F763" s="113"/>
      <c r="G763" s="114"/>
      <c r="H763" s="113"/>
    </row>
    <row r="764" spans="2:8" x14ac:dyDescent="0.2">
      <c r="B764" s="113"/>
      <c r="C764" s="113"/>
      <c r="D764" s="113"/>
      <c r="E764" s="114"/>
      <c r="F764" s="113"/>
      <c r="G764" s="114"/>
      <c r="H764" s="113"/>
    </row>
    <row r="765" spans="2:8" x14ac:dyDescent="0.2">
      <c r="B765" s="113"/>
      <c r="C765" s="113"/>
      <c r="D765" s="113"/>
      <c r="E765" s="114"/>
      <c r="F765" s="113"/>
      <c r="G765" s="114"/>
      <c r="H765" s="113"/>
    </row>
    <row r="766" spans="2:8" x14ac:dyDescent="0.2">
      <c r="B766" s="113"/>
      <c r="C766" s="113"/>
      <c r="D766" s="113"/>
      <c r="E766" s="114"/>
      <c r="F766" s="113"/>
      <c r="G766" s="114"/>
      <c r="H766" s="113"/>
    </row>
    <row r="767" spans="2:8" x14ac:dyDescent="0.2">
      <c r="B767" s="113"/>
      <c r="C767" s="113"/>
      <c r="D767" s="113"/>
      <c r="E767" s="114"/>
      <c r="F767" s="113"/>
      <c r="G767" s="114"/>
      <c r="H767" s="113"/>
    </row>
    <row r="768" spans="2:8" x14ac:dyDescent="0.2">
      <c r="B768" s="113"/>
      <c r="C768" s="113"/>
      <c r="D768" s="113"/>
      <c r="E768" s="114"/>
      <c r="F768" s="113"/>
      <c r="G768" s="114"/>
      <c r="H768" s="113"/>
    </row>
    <row r="769" spans="2:8" x14ac:dyDescent="0.2">
      <c r="B769" s="113"/>
      <c r="C769" s="113"/>
      <c r="D769" s="113"/>
      <c r="E769" s="114"/>
      <c r="F769" s="113"/>
      <c r="G769" s="114"/>
      <c r="H769" s="113"/>
    </row>
    <row r="770" spans="2:8" x14ac:dyDescent="0.2">
      <c r="B770" s="113"/>
      <c r="C770" s="113"/>
      <c r="D770" s="113"/>
      <c r="E770" s="114"/>
      <c r="F770" s="113"/>
      <c r="G770" s="114"/>
      <c r="H770" s="113"/>
    </row>
    <row r="771" spans="2:8" x14ac:dyDescent="0.2">
      <c r="B771" s="113"/>
      <c r="C771" s="113"/>
      <c r="D771" s="113"/>
      <c r="E771" s="114"/>
      <c r="F771" s="113"/>
      <c r="G771" s="114"/>
      <c r="H771" s="113"/>
    </row>
    <row r="772" spans="2:8" x14ac:dyDescent="0.2">
      <c r="B772" s="113"/>
      <c r="C772" s="113"/>
      <c r="D772" s="113"/>
      <c r="E772" s="114"/>
      <c r="F772" s="113"/>
      <c r="G772" s="114"/>
      <c r="H772" s="113"/>
    </row>
    <row r="773" spans="2:8" x14ac:dyDescent="0.2">
      <c r="B773" s="113"/>
      <c r="C773" s="113"/>
      <c r="D773" s="113"/>
      <c r="E773" s="114"/>
      <c r="F773" s="113"/>
      <c r="G773" s="114"/>
      <c r="H773" s="113"/>
    </row>
    <row r="774" spans="2:8" x14ac:dyDescent="0.2">
      <c r="B774" s="113"/>
      <c r="C774" s="113"/>
      <c r="D774" s="113"/>
      <c r="E774" s="114"/>
      <c r="F774" s="113"/>
      <c r="G774" s="114"/>
      <c r="H774" s="113"/>
    </row>
    <row r="775" spans="2:8" x14ac:dyDescent="0.2">
      <c r="B775" s="113"/>
      <c r="C775" s="113"/>
      <c r="D775" s="113"/>
      <c r="E775" s="114"/>
      <c r="F775" s="113"/>
      <c r="G775" s="114"/>
      <c r="H775" s="113"/>
    </row>
    <row r="776" spans="2:8" x14ac:dyDescent="0.2">
      <c r="B776" s="113"/>
      <c r="C776" s="113"/>
      <c r="D776" s="113"/>
      <c r="E776" s="114"/>
      <c r="F776" s="113"/>
      <c r="G776" s="114"/>
      <c r="H776" s="113"/>
    </row>
    <row r="777" spans="2:8" x14ac:dyDescent="0.2">
      <c r="B777" s="113"/>
      <c r="C777" s="113"/>
      <c r="D777" s="113"/>
      <c r="E777" s="114"/>
      <c r="F777" s="113"/>
      <c r="G777" s="114"/>
      <c r="H777" s="113"/>
    </row>
    <row r="778" spans="2:8" x14ac:dyDescent="0.2">
      <c r="B778" s="113"/>
      <c r="C778" s="113"/>
      <c r="D778" s="113"/>
      <c r="E778" s="114"/>
      <c r="F778" s="113"/>
      <c r="G778" s="114"/>
      <c r="H778" s="113"/>
    </row>
    <row r="779" spans="2:8" x14ac:dyDescent="0.2">
      <c r="B779" s="113"/>
      <c r="C779" s="113"/>
      <c r="D779" s="113"/>
      <c r="E779" s="114"/>
      <c r="F779" s="113"/>
      <c r="G779" s="114"/>
      <c r="H779" s="113"/>
    </row>
    <row r="780" spans="2:8" x14ac:dyDescent="0.2">
      <c r="B780" s="113"/>
      <c r="C780" s="113"/>
      <c r="D780" s="113"/>
      <c r="E780" s="114"/>
      <c r="F780" s="113"/>
      <c r="G780" s="114"/>
      <c r="H780" s="113"/>
    </row>
    <row r="781" spans="2:8" x14ac:dyDescent="0.2">
      <c r="B781" s="113"/>
      <c r="C781" s="113"/>
      <c r="D781" s="113"/>
      <c r="E781" s="114"/>
      <c r="F781" s="113"/>
      <c r="G781" s="114"/>
      <c r="H781" s="113"/>
    </row>
    <row r="782" spans="2:8" x14ac:dyDescent="0.2">
      <c r="B782" s="113"/>
      <c r="C782" s="113"/>
      <c r="D782" s="113"/>
      <c r="E782" s="114"/>
      <c r="F782" s="113"/>
      <c r="G782" s="114"/>
      <c r="H782" s="113"/>
    </row>
    <row r="783" spans="2:8" x14ac:dyDescent="0.2">
      <c r="B783" s="113"/>
      <c r="C783" s="113"/>
      <c r="D783" s="113"/>
      <c r="E783" s="114"/>
      <c r="F783" s="113"/>
      <c r="G783" s="114"/>
      <c r="H783" s="113"/>
    </row>
    <row r="784" spans="2:8" x14ac:dyDescent="0.2">
      <c r="B784" s="113"/>
      <c r="C784" s="113"/>
      <c r="D784" s="113"/>
      <c r="E784" s="114"/>
      <c r="F784" s="113"/>
      <c r="G784" s="114"/>
      <c r="H784" s="113"/>
    </row>
    <row r="785" spans="2:8" x14ac:dyDescent="0.2">
      <c r="B785" s="113"/>
      <c r="C785" s="113"/>
      <c r="D785" s="113"/>
      <c r="E785" s="114"/>
      <c r="F785" s="113"/>
      <c r="G785" s="114"/>
      <c r="H785" s="113"/>
    </row>
    <row r="786" spans="2:8" x14ac:dyDescent="0.2">
      <c r="B786" s="113"/>
      <c r="C786" s="113"/>
      <c r="D786" s="113"/>
      <c r="E786" s="114"/>
      <c r="F786" s="113"/>
      <c r="G786" s="114"/>
      <c r="H786" s="113"/>
    </row>
    <row r="787" spans="2:8" x14ac:dyDescent="0.2">
      <c r="B787" s="113"/>
      <c r="C787" s="113"/>
      <c r="D787" s="113"/>
      <c r="E787" s="114"/>
      <c r="F787" s="113"/>
      <c r="G787" s="114"/>
      <c r="H787" s="113"/>
    </row>
    <row r="788" spans="2:8" x14ac:dyDescent="0.2">
      <c r="B788" s="113"/>
      <c r="C788" s="113"/>
      <c r="D788" s="113"/>
      <c r="E788" s="114"/>
      <c r="F788" s="113"/>
      <c r="G788" s="114"/>
      <c r="H788" s="113"/>
    </row>
    <row r="789" spans="2:8" x14ac:dyDescent="0.2">
      <c r="B789" s="113"/>
      <c r="C789" s="113"/>
      <c r="D789" s="113"/>
      <c r="E789" s="114"/>
      <c r="F789" s="113"/>
      <c r="G789" s="114"/>
      <c r="H789" s="113"/>
    </row>
    <row r="790" spans="2:8" x14ac:dyDescent="0.2">
      <c r="B790" s="113"/>
      <c r="C790" s="113"/>
      <c r="D790" s="113"/>
      <c r="E790" s="114"/>
      <c r="F790" s="113"/>
      <c r="G790" s="114"/>
      <c r="H790" s="113"/>
    </row>
    <row r="791" spans="2:8" x14ac:dyDescent="0.2">
      <c r="B791" s="113"/>
      <c r="C791" s="113"/>
      <c r="D791" s="113"/>
      <c r="E791" s="114"/>
      <c r="F791" s="113"/>
      <c r="G791" s="114"/>
      <c r="H791" s="113"/>
    </row>
    <row r="792" spans="2:8" x14ac:dyDescent="0.2">
      <c r="B792" s="113"/>
      <c r="C792" s="113"/>
      <c r="D792" s="113"/>
      <c r="E792" s="114"/>
      <c r="F792" s="113"/>
      <c r="G792" s="114"/>
      <c r="H792" s="113"/>
    </row>
    <row r="793" spans="2:8" x14ac:dyDescent="0.2">
      <c r="B793" s="113"/>
      <c r="C793" s="113"/>
      <c r="D793" s="113"/>
      <c r="E793" s="114"/>
      <c r="F793" s="113"/>
      <c r="G793" s="114"/>
      <c r="H793" s="113"/>
    </row>
    <row r="794" spans="2:8" x14ac:dyDescent="0.2">
      <c r="B794" s="113"/>
      <c r="C794" s="113"/>
      <c r="D794" s="113"/>
      <c r="E794" s="114"/>
      <c r="F794" s="113"/>
      <c r="G794" s="114"/>
      <c r="H794" s="113"/>
    </row>
    <row r="795" spans="2:8" x14ac:dyDescent="0.2">
      <c r="B795" s="113"/>
      <c r="C795" s="113"/>
      <c r="D795" s="113"/>
      <c r="E795" s="114"/>
      <c r="F795" s="113"/>
      <c r="G795" s="114"/>
      <c r="H795" s="113"/>
    </row>
    <row r="796" spans="2:8" x14ac:dyDescent="0.2">
      <c r="B796" s="113"/>
      <c r="C796" s="113"/>
      <c r="D796" s="113"/>
      <c r="E796" s="114"/>
      <c r="F796" s="113"/>
      <c r="G796" s="114"/>
      <c r="H796" s="113"/>
    </row>
    <row r="797" spans="2:8" x14ac:dyDescent="0.2">
      <c r="B797" s="113"/>
      <c r="C797" s="113"/>
      <c r="D797" s="113"/>
      <c r="E797" s="114"/>
      <c r="F797" s="113"/>
      <c r="G797" s="114"/>
      <c r="H797" s="113"/>
    </row>
    <row r="798" spans="2:8" x14ac:dyDescent="0.2">
      <c r="B798" s="113"/>
      <c r="C798" s="113"/>
      <c r="D798" s="113"/>
      <c r="E798" s="114"/>
      <c r="F798" s="113"/>
      <c r="G798" s="114"/>
      <c r="H798" s="113"/>
    </row>
    <row r="799" spans="2:8" x14ac:dyDescent="0.2">
      <c r="B799" s="113"/>
      <c r="C799" s="113"/>
      <c r="D799" s="113"/>
      <c r="E799" s="114"/>
      <c r="F799" s="113"/>
      <c r="G799" s="114"/>
      <c r="H799" s="113"/>
    </row>
    <row r="800" spans="2:8" x14ac:dyDescent="0.2">
      <c r="B800" s="113"/>
      <c r="C800" s="113"/>
      <c r="D800" s="113"/>
      <c r="E800" s="114"/>
      <c r="F800" s="113"/>
      <c r="G800" s="114"/>
      <c r="H800" s="113"/>
    </row>
    <row r="801" spans="2:8" x14ac:dyDescent="0.2">
      <c r="B801" s="113"/>
      <c r="C801" s="113"/>
      <c r="D801" s="113"/>
      <c r="E801" s="114"/>
      <c r="F801" s="113"/>
      <c r="G801" s="114"/>
      <c r="H801" s="113"/>
    </row>
    <row r="802" spans="2:8" x14ac:dyDescent="0.2">
      <c r="B802" s="113"/>
      <c r="C802" s="113"/>
      <c r="D802" s="113"/>
      <c r="E802" s="114"/>
      <c r="F802" s="113"/>
      <c r="G802" s="114"/>
      <c r="H802" s="113"/>
    </row>
    <row r="803" spans="2:8" x14ac:dyDescent="0.2">
      <c r="B803" s="113"/>
      <c r="C803" s="113"/>
      <c r="D803" s="113"/>
      <c r="E803" s="114"/>
      <c r="F803" s="113"/>
      <c r="G803" s="114"/>
      <c r="H803" s="113"/>
    </row>
    <row r="804" spans="2:8" x14ac:dyDescent="0.2">
      <c r="B804" s="113"/>
      <c r="C804" s="113"/>
      <c r="D804" s="113"/>
      <c r="E804" s="114"/>
      <c r="F804" s="113"/>
      <c r="G804" s="114"/>
      <c r="H804" s="113"/>
    </row>
    <row r="805" spans="2:8" x14ac:dyDescent="0.2">
      <c r="B805" s="113"/>
      <c r="C805" s="113"/>
      <c r="D805" s="113"/>
      <c r="E805" s="114"/>
      <c r="F805" s="113"/>
      <c r="G805" s="114"/>
      <c r="H805" s="113"/>
    </row>
    <row r="806" spans="2:8" x14ac:dyDescent="0.2">
      <c r="B806" s="113"/>
      <c r="C806" s="113"/>
      <c r="D806" s="113"/>
      <c r="E806" s="114"/>
      <c r="F806" s="113"/>
      <c r="G806" s="114"/>
      <c r="H806" s="113"/>
    </row>
    <row r="807" spans="2:8" x14ac:dyDescent="0.2">
      <c r="B807" s="113"/>
      <c r="C807" s="113"/>
      <c r="D807" s="113"/>
      <c r="E807" s="114"/>
      <c r="F807" s="113"/>
      <c r="G807" s="114"/>
      <c r="H807" s="113"/>
    </row>
    <row r="808" spans="2:8" x14ac:dyDescent="0.2">
      <c r="B808" s="113"/>
      <c r="C808" s="113"/>
      <c r="D808" s="113"/>
      <c r="E808" s="114"/>
      <c r="F808" s="113"/>
      <c r="G808" s="114"/>
      <c r="H808" s="113"/>
    </row>
    <row r="809" spans="2:8" x14ac:dyDescent="0.2">
      <c r="B809" s="113"/>
      <c r="C809" s="113"/>
      <c r="D809" s="113"/>
      <c r="E809" s="114"/>
      <c r="F809" s="113"/>
      <c r="G809" s="114"/>
      <c r="H809" s="113"/>
    </row>
    <row r="810" spans="2:8" x14ac:dyDescent="0.2">
      <c r="B810" s="113"/>
      <c r="C810" s="113"/>
      <c r="D810" s="113"/>
      <c r="E810" s="114"/>
      <c r="F810" s="113"/>
      <c r="G810" s="114"/>
      <c r="H810" s="113"/>
    </row>
    <row r="811" spans="2:8" x14ac:dyDescent="0.2">
      <c r="B811" s="113"/>
      <c r="C811" s="113"/>
      <c r="D811" s="113"/>
      <c r="E811" s="114"/>
      <c r="F811" s="113"/>
      <c r="G811" s="114"/>
      <c r="H811" s="113"/>
    </row>
    <row r="812" spans="2:8" x14ac:dyDescent="0.2">
      <c r="B812" s="113"/>
      <c r="C812" s="113"/>
      <c r="D812" s="113"/>
      <c r="E812" s="114"/>
      <c r="F812" s="113"/>
      <c r="G812" s="114"/>
      <c r="H812" s="113"/>
    </row>
    <row r="813" spans="2:8" x14ac:dyDescent="0.2">
      <c r="B813" s="113"/>
      <c r="C813" s="113"/>
      <c r="D813" s="113"/>
      <c r="E813" s="114"/>
      <c r="F813" s="113"/>
      <c r="G813" s="114"/>
      <c r="H813" s="113"/>
    </row>
    <row r="814" spans="2:8" x14ac:dyDescent="0.2">
      <c r="B814" s="113"/>
      <c r="C814" s="113"/>
      <c r="D814" s="113"/>
      <c r="E814" s="114"/>
      <c r="F814" s="113"/>
      <c r="G814" s="114"/>
      <c r="H814" s="113"/>
    </row>
    <row r="815" spans="2:8" x14ac:dyDescent="0.2">
      <c r="B815" s="113"/>
      <c r="C815" s="113"/>
      <c r="D815" s="113"/>
      <c r="E815" s="114"/>
      <c r="F815" s="113"/>
      <c r="G815" s="114"/>
      <c r="H815" s="113"/>
    </row>
    <row r="816" spans="2:8" x14ac:dyDescent="0.2">
      <c r="B816" s="113"/>
      <c r="C816" s="113"/>
      <c r="D816" s="113"/>
      <c r="E816" s="114"/>
      <c r="F816" s="113"/>
      <c r="G816" s="114"/>
      <c r="H816" s="113"/>
    </row>
    <row r="817" spans="2:8" x14ac:dyDescent="0.2">
      <c r="B817" s="113"/>
      <c r="C817" s="113"/>
      <c r="D817" s="113"/>
      <c r="E817" s="114"/>
      <c r="F817" s="113"/>
      <c r="G817" s="114"/>
      <c r="H817" s="113"/>
    </row>
    <row r="818" spans="2:8" x14ac:dyDescent="0.2">
      <c r="B818" s="113"/>
      <c r="C818" s="113"/>
      <c r="D818" s="113"/>
      <c r="E818" s="114"/>
      <c r="F818" s="113"/>
      <c r="G818" s="114"/>
      <c r="H818" s="113"/>
    </row>
    <row r="819" spans="2:8" x14ac:dyDescent="0.2">
      <c r="B819" s="113"/>
      <c r="C819" s="113"/>
      <c r="D819" s="113"/>
      <c r="E819" s="114"/>
      <c r="F819" s="113"/>
      <c r="G819" s="114"/>
      <c r="H819" s="113"/>
    </row>
    <row r="820" spans="2:8" x14ac:dyDescent="0.2">
      <c r="B820" s="113"/>
      <c r="C820" s="113"/>
      <c r="D820" s="113"/>
      <c r="E820" s="114"/>
      <c r="F820" s="113"/>
      <c r="G820" s="114"/>
      <c r="H820" s="113"/>
    </row>
    <row r="821" spans="2:8" x14ac:dyDescent="0.2">
      <c r="B821" s="113"/>
      <c r="C821" s="113"/>
      <c r="D821" s="113"/>
      <c r="E821" s="114"/>
      <c r="F821" s="113"/>
      <c r="G821" s="114"/>
      <c r="H821" s="113"/>
    </row>
    <row r="822" spans="2:8" x14ac:dyDescent="0.2">
      <c r="B822" s="113"/>
      <c r="C822" s="113"/>
      <c r="D822" s="113"/>
      <c r="E822" s="114"/>
      <c r="F822" s="113"/>
      <c r="G822" s="114"/>
      <c r="H822" s="113"/>
    </row>
    <row r="823" spans="2:8" x14ac:dyDescent="0.2">
      <c r="B823" s="113"/>
      <c r="C823" s="113"/>
      <c r="D823" s="113"/>
      <c r="E823" s="114"/>
      <c r="F823" s="113"/>
      <c r="G823" s="114"/>
      <c r="H823" s="113"/>
    </row>
    <row r="824" spans="2:8" x14ac:dyDescent="0.2">
      <c r="B824" s="113"/>
      <c r="C824" s="113"/>
      <c r="D824" s="113"/>
      <c r="E824" s="114"/>
      <c r="F824" s="113"/>
      <c r="G824" s="114"/>
      <c r="H824" s="113"/>
    </row>
    <row r="825" spans="2:8" x14ac:dyDescent="0.2">
      <c r="B825" s="113"/>
      <c r="C825" s="113"/>
      <c r="D825" s="113"/>
      <c r="E825" s="114"/>
      <c r="F825" s="113"/>
      <c r="G825" s="114"/>
      <c r="H825" s="113"/>
    </row>
    <row r="826" spans="2:8" x14ac:dyDescent="0.2">
      <c r="B826" s="113"/>
      <c r="C826" s="113"/>
      <c r="D826" s="113"/>
      <c r="E826" s="114"/>
      <c r="F826" s="113"/>
      <c r="G826" s="114"/>
      <c r="H826" s="113"/>
    </row>
    <row r="827" spans="2:8" x14ac:dyDescent="0.2">
      <c r="B827" s="113"/>
      <c r="C827" s="113"/>
      <c r="D827" s="113"/>
      <c r="E827" s="114"/>
      <c r="F827" s="113"/>
      <c r="G827" s="114"/>
      <c r="H827" s="113"/>
    </row>
    <row r="828" spans="2:8" x14ac:dyDescent="0.2">
      <c r="B828" s="113"/>
      <c r="C828" s="113"/>
      <c r="D828" s="113"/>
      <c r="E828" s="114"/>
      <c r="F828" s="113"/>
      <c r="G828" s="114"/>
      <c r="H828" s="113"/>
    </row>
    <row r="829" spans="2:8" x14ac:dyDescent="0.2">
      <c r="B829" s="113"/>
      <c r="C829" s="113"/>
      <c r="D829" s="113"/>
      <c r="E829" s="114"/>
      <c r="F829" s="113"/>
      <c r="G829" s="114"/>
      <c r="H829" s="113"/>
    </row>
    <row r="830" spans="2:8" x14ac:dyDescent="0.2">
      <c r="B830" s="113"/>
      <c r="C830" s="113"/>
      <c r="D830" s="113"/>
      <c r="E830" s="114"/>
      <c r="F830" s="113"/>
      <c r="G830" s="114"/>
      <c r="H830" s="113"/>
    </row>
    <row r="831" spans="2:8" x14ac:dyDescent="0.2">
      <c r="B831" s="113"/>
      <c r="C831" s="113"/>
      <c r="D831" s="113"/>
      <c r="E831" s="114"/>
      <c r="F831" s="113"/>
      <c r="G831" s="114"/>
      <c r="H831" s="113"/>
    </row>
    <row r="832" spans="2:8" x14ac:dyDescent="0.2">
      <c r="B832" s="113"/>
      <c r="C832" s="113"/>
      <c r="D832" s="113"/>
      <c r="E832" s="114"/>
      <c r="F832" s="113"/>
      <c r="G832" s="114"/>
      <c r="H832" s="113"/>
    </row>
    <row r="833" spans="2:8" x14ac:dyDescent="0.2">
      <c r="B833" s="113"/>
      <c r="C833" s="113"/>
      <c r="D833" s="113"/>
      <c r="E833" s="114"/>
      <c r="F833" s="113"/>
      <c r="G833" s="114"/>
      <c r="H833" s="113"/>
    </row>
    <row r="834" spans="2:8" x14ac:dyDescent="0.2">
      <c r="B834" s="113"/>
      <c r="C834" s="113"/>
      <c r="D834" s="113"/>
      <c r="E834" s="114"/>
      <c r="F834" s="113"/>
      <c r="G834" s="114"/>
      <c r="H834" s="113"/>
    </row>
    <row r="835" spans="2:8" x14ac:dyDescent="0.2">
      <c r="B835" s="113"/>
      <c r="C835" s="113"/>
      <c r="D835" s="113"/>
      <c r="E835" s="114"/>
      <c r="F835" s="113"/>
      <c r="G835" s="114"/>
      <c r="H835" s="113"/>
    </row>
    <row r="836" spans="2:8" x14ac:dyDescent="0.2">
      <c r="B836" s="113"/>
      <c r="C836" s="113"/>
      <c r="D836" s="113"/>
      <c r="E836" s="114"/>
      <c r="F836" s="113"/>
      <c r="G836" s="114"/>
      <c r="H836" s="113"/>
    </row>
    <row r="837" spans="2:8" x14ac:dyDescent="0.2">
      <c r="B837" s="113"/>
      <c r="C837" s="113"/>
      <c r="D837" s="113"/>
      <c r="E837" s="114"/>
      <c r="F837" s="113"/>
      <c r="G837" s="114"/>
      <c r="H837" s="113"/>
    </row>
    <row r="838" spans="2:8" x14ac:dyDescent="0.2">
      <c r="B838" s="113"/>
      <c r="C838" s="113"/>
      <c r="D838" s="113"/>
      <c r="E838" s="114"/>
      <c r="F838" s="113"/>
      <c r="G838" s="114"/>
      <c r="H838" s="113"/>
    </row>
    <row r="839" spans="2:8" x14ac:dyDescent="0.2">
      <c r="B839" s="113"/>
      <c r="C839" s="113"/>
      <c r="D839" s="113"/>
      <c r="E839" s="114"/>
      <c r="F839" s="113"/>
      <c r="G839" s="114"/>
      <c r="H839" s="113"/>
    </row>
    <row r="840" spans="2:8" x14ac:dyDescent="0.2">
      <c r="B840" s="113"/>
      <c r="C840" s="113"/>
      <c r="D840" s="113"/>
      <c r="E840" s="114"/>
      <c r="F840" s="113"/>
      <c r="G840" s="114"/>
      <c r="H840" s="113"/>
    </row>
    <row r="841" spans="2:8" x14ac:dyDescent="0.2">
      <c r="B841" s="113"/>
      <c r="C841" s="113"/>
      <c r="D841" s="113"/>
      <c r="E841" s="114"/>
      <c r="F841" s="113"/>
      <c r="G841" s="114"/>
      <c r="H841" s="113"/>
    </row>
    <row r="842" spans="2:8" x14ac:dyDescent="0.2">
      <c r="B842" s="113"/>
      <c r="C842" s="113"/>
      <c r="D842" s="113"/>
      <c r="E842" s="114"/>
      <c r="F842" s="113"/>
      <c r="G842" s="114"/>
      <c r="H842" s="113"/>
    </row>
    <row r="843" spans="2:8" x14ac:dyDescent="0.2">
      <c r="B843" s="113"/>
      <c r="C843" s="113"/>
      <c r="D843" s="113"/>
      <c r="E843" s="114"/>
      <c r="F843" s="113"/>
      <c r="G843" s="114"/>
      <c r="H843" s="113"/>
    </row>
    <row r="844" spans="2:8" x14ac:dyDescent="0.2">
      <c r="B844" s="113"/>
      <c r="C844" s="113"/>
      <c r="D844" s="113"/>
      <c r="E844" s="114"/>
      <c r="F844" s="113"/>
      <c r="G844" s="114"/>
      <c r="H844" s="113"/>
    </row>
    <row r="845" spans="2:8" x14ac:dyDescent="0.2">
      <c r="B845" s="113"/>
      <c r="C845" s="113"/>
      <c r="D845" s="113"/>
      <c r="E845" s="114"/>
      <c r="F845" s="113"/>
      <c r="G845" s="114"/>
      <c r="H845" s="113"/>
    </row>
    <row r="846" spans="2:8" x14ac:dyDescent="0.2">
      <c r="B846" s="113"/>
      <c r="C846" s="113"/>
      <c r="D846" s="113"/>
      <c r="E846" s="114"/>
      <c r="F846" s="113"/>
      <c r="G846" s="114"/>
      <c r="H846" s="113"/>
    </row>
    <row r="847" spans="2:8" x14ac:dyDescent="0.2">
      <c r="B847" s="113"/>
      <c r="C847" s="113"/>
      <c r="D847" s="113"/>
      <c r="E847" s="114"/>
      <c r="F847" s="113"/>
      <c r="G847" s="114"/>
      <c r="H847" s="113"/>
    </row>
    <row r="848" spans="2:8" x14ac:dyDescent="0.2">
      <c r="B848" s="113"/>
      <c r="C848" s="113"/>
      <c r="D848" s="113"/>
      <c r="E848" s="114"/>
      <c r="F848" s="113"/>
      <c r="G848" s="114"/>
      <c r="H848" s="113"/>
    </row>
    <row r="849" spans="2:8" x14ac:dyDescent="0.2">
      <c r="B849" s="113"/>
      <c r="C849" s="113"/>
      <c r="D849" s="113"/>
      <c r="E849" s="114"/>
      <c r="F849" s="113"/>
      <c r="G849" s="114"/>
      <c r="H849" s="113"/>
    </row>
    <row r="850" spans="2:8" x14ac:dyDescent="0.2">
      <c r="B850" s="113"/>
      <c r="C850" s="113"/>
      <c r="D850" s="113"/>
      <c r="E850" s="114"/>
      <c r="F850" s="113"/>
      <c r="G850" s="114"/>
      <c r="H850" s="113"/>
    </row>
    <row r="851" spans="2:8" x14ac:dyDescent="0.2">
      <c r="B851" s="113"/>
      <c r="C851" s="113"/>
      <c r="D851" s="113"/>
      <c r="E851" s="114"/>
      <c r="F851" s="113"/>
      <c r="G851" s="114"/>
      <c r="H851" s="113"/>
    </row>
    <row r="852" spans="2:8" x14ac:dyDescent="0.2">
      <c r="B852" s="113"/>
      <c r="C852" s="113"/>
      <c r="D852" s="113"/>
      <c r="E852" s="114"/>
      <c r="F852" s="113"/>
      <c r="G852" s="114"/>
      <c r="H852" s="113"/>
    </row>
    <row r="853" spans="2:8" x14ac:dyDescent="0.2">
      <c r="B853" s="113"/>
      <c r="C853" s="113"/>
      <c r="D853" s="113"/>
      <c r="E853" s="114"/>
      <c r="F853" s="113"/>
      <c r="G853" s="114"/>
      <c r="H853" s="113"/>
    </row>
    <row r="854" spans="2:8" x14ac:dyDescent="0.2">
      <c r="B854" s="113"/>
      <c r="C854" s="113"/>
      <c r="D854" s="113"/>
      <c r="E854" s="114"/>
      <c r="F854" s="113"/>
      <c r="G854" s="114"/>
      <c r="H854" s="113"/>
    </row>
    <row r="855" spans="2:8" x14ac:dyDescent="0.2">
      <c r="B855" s="113"/>
      <c r="C855" s="113"/>
      <c r="D855" s="113"/>
      <c r="E855" s="114"/>
      <c r="F855" s="113"/>
      <c r="G855" s="114"/>
      <c r="H855" s="113"/>
    </row>
    <row r="856" spans="2:8" x14ac:dyDescent="0.2">
      <c r="B856" s="113"/>
      <c r="C856" s="113"/>
      <c r="D856" s="113"/>
      <c r="E856" s="114"/>
      <c r="F856" s="113"/>
      <c r="G856" s="114"/>
      <c r="H856" s="113"/>
    </row>
    <row r="857" spans="2:8" x14ac:dyDescent="0.2">
      <c r="B857" s="113"/>
      <c r="C857" s="113"/>
      <c r="D857" s="113"/>
      <c r="E857" s="114"/>
      <c r="F857" s="113"/>
      <c r="G857" s="114"/>
      <c r="H857" s="113"/>
    </row>
    <row r="858" spans="2:8" x14ac:dyDescent="0.2">
      <c r="B858" s="113"/>
      <c r="C858" s="113"/>
      <c r="D858" s="113"/>
      <c r="E858" s="114"/>
      <c r="F858" s="113"/>
      <c r="G858" s="114"/>
      <c r="H858" s="113"/>
    </row>
    <row r="859" spans="2:8" x14ac:dyDescent="0.2">
      <c r="B859" s="113"/>
      <c r="C859" s="113"/>
      <c r="D859" s="113"/>
      <c r="E859" s="114"/>
      <c r="F859" s="113"/>
      <c r="G859" s="114"/>
      <c r="H859" s="113"/>
    </row>
    <row r="860" spans="2:8" x14ac:dyDescent="0.2">
      <c r="B860" s="113"/>
      <c r="C860" s="113"/>
      <c r="D860" s="113"/>
      <c r="E860" s="114"/>
      <c r="F860" s="113"/>
      <c r="G860" s="114"/>
      <c r="H860" s="113"/>
    </row>
    <row r="861" spans="2:8" x14ac:dyDescent="0.2">
      <c r="B861" s="113"/>
      <c r="C861" s="113"/>
      <c r="D861" s="113"/>
      <c r="E861" s="114"/>
      <c r="F861" s="113"/>
      <c r="G861" s="114"/>
      <c r="H861" s="113"/>
    </row>
    <row r="862" spans="2:8" x14ac:dyDescent="0.2">
      <c r="B862" s="113"/>
      <c r="C862" s="113"/>
      <c r="D862" s="113"/>
      <c r="E862" s="114"/>
      <c r="F862" s="113"/>
      <c r="G862" s="114"/>
      <c r="H862" s="113"/>
    </row>
    <row r="863" spans="2:8" x14ac:dyDescent="0.2">
      <c r="B863" s="113"/>
      <c r="C863" s="113"/>
      <c r="D863" s="113"/>
      <c r="E863" s="114"/>
      <c r="F863" s="113"/>
      <c r="G863" s="114"/>
      <c r="H863" s="113"/>
    </row>
    <row r="864" spans="2:8" x14ac:dyDescent="0.2">
      <c r="B864" s="113"/>
      <c r="C864" s="113"/>
      <c r="D864" s="113"/>
      <c r="E864" s="114"/>
      <c r="F864" s="113"/>
      <c r="G864" s="114"/>
      <c r="H864" s="113"/>
    </row>
    <row r="865" spans="2:8" x14ac:dyDescent="0.2">
      <c r="B865" s="113"/>
      <c r="C865" s="113"/>
      <c r="D865" s="113"/>
      <c r="E865" s="114"/>
      <c r="F865" s="113"/>
      <c r="G865" s="114"/>
      <c r="H865" s="113"/>
    </row>
    <row r="866" spans="2:8" x14ac:dyDescent="0.2">
      <c r="B866" s="113"/>
      <c r="C866" s="113"/>
      <c r="D866" s="113"/>
      <c r="E866" s="114"/>
      <c r="F866" s="113"/>
      <c r="G866" s="114"/>
      <c r="H866" s="113"/>
    </row>
    <row r="867" spans="2:8" x14ac:dyDescent="0.2">
      <c r="B867" s="113"/>
      <c r="C867" s="113"/>
      <c r="D867" s="113"/>
      <c r="E867" s="114"/>
      <c r="F867" s="113"/>
      <c r="G867" s="114"/>
      <c r="H867" s="113"/>
    </row>
    <row r="868" spans="2:8" x14ac:dyDescent="0.2">
      <c r="B868" s="113"/>
      <c r="C868" s="113"/>
      <c r="D868" s="113"/>
      <c r="E868" s="114"/>
      <c r="F868" s="113"/>
      <c r="G868" s="114"/>
      <c r="H868" s="113"/>
    </row>
    <row r="869" spans="2:8" x14ac:dyDescent="0.2">
      <c r="B869" s="113"/>
      <c r="C869" s="113"/>
      <c r="D869" s="113"/>
      <c r="E869" s="114"/>
      <c r="F869" s="113"/>
      <c r="G869" s="114"/>
      <c r="H869" s="113"/>
    </row>
    <row r="870" spans="2:8" x14ac:dyDescent="0.2">
      <c r="B870" s="113"/>
      <c r="C870" s="113"/>
      <c r="D870" s="113"/>
      <c r="E870" s="114"/>
      <c r="F870" s="113"/>
      <c r="G870" s="114"/>
      <c r="H870" s="113"/>
    </row>
    <row r="871" spans="2:8" x14ac:dyDescent="0.2">
      <c r="B871" s="113"/>
      <c r="C871" s="113"/>
      <c r="D871" s="113"/>
      <c r="E871" s="114"/>
      <c r="F871" s="113"/>
      <c r="G871" s="114"/>
      <c r="H871" s="113"/>
    </row>
    <row r="872" spans="2:8" x14ac:dyDescent="0.2">
      <c r="B872" s="113"/>
      <c r="C872" s="113"/>
      <c r="D872" s="113"/>
      <c r="E872" s="114"/>
      <c r="F872" s="113"/>
      <c r="G872" s="114"/>
      <c r="H872" s="113"/>
    </row>
    <row r="873" spans="2:8" x14ac:dyDescent="0.2">
      <c r="B873" s="113"/>
      <c r="C873" s="113"/>
      <c r="D873" s="113"/>
      <c r="E873" s="114"/>
      <c r="F873" s="113"/>
      <c r="G873" s="114"/>
      <c r="H873" s="113"/>
    </row>
    <row r="874" spans="2:8" x14ac:dyDescent="0.2">
      <c r="B874" s="113"/>
      <c r="C874" s="113"/>
      <c r="D874" s="113"/>
      <c r="E874" s="114"/>
      <c r="F874" s="113"/>
      <c r="G874" s="114"/>
      <c r="H874" s="113"/>
    </row>
    <row r="875" spans="2:8" x14ac:dyDescent="0.2">
      <c r="B875" s="113"/>
      <c r="C875" s="113"/>
      <c r="D875" s="113"/>
      <c r="E875" s="114"/>
      <c r="F875" s="113"/>
      <c r="G875" s="114"/>
      <c r="H875" s="113"/>
    </row>
    <row r="876" spans="2:8" x14ac:dyDescent="0.2">
      <c r="B876" s="113"/>
      <c r="C876" s="113"/>
      <c r="D876" s="113"/>
      <c r="E876" s="114"/>
      <c r="F876" s="113"/>
      <c r="G876" s="114"/>
      <c r="H876" s="113"/>
    </row>
    <row r="877" spans="2:8" x14ac:dyDescent="0.2">
      <c r="B877" s="113"/>
      <c r="C877" s="113"/>
      <c r="D877" s="113"/>
      <c r="E877" s="114"/>
      <c r="F877" s="113"/>
      <c r="G877" s="114"/>
      <c r="H877" s="113"/>
    </row>
    <row r="878" spans="2:8" x14ac:dyDescent="0.2">
      <c r="B878" s="113"/>
      <c r="C878" s="113"/>
      <c r="D878" s="113"/>
      <c r="E878" s="114"/>
      <c r="F878" s="113"/>
      <c r="G878" s="114"/>
      <c r="H878" s="113"/>
    </row>
    <row r="879" spans="2:8" x14ac:dyDescent="0.2">
      <c r="B879" s="113"/>
      <c r="C879" s="113"/>
      <c r="D879" s="113"/>
      <c r="E879" s="114"/>
      <c r="F879" s="113"/>
      <c r="G879" s="114"/>
      <c r="H879" s="113"/>
    </row>
    <row r="880" spans="2:8" x14ac:dyDescent="0.2">
      <c r="B880" s="113"/>
      <c r="C880" s="113"/>
      <c r="D880" s="113"/>
      <c r="E880" s="114"/>
      <c r="F880" s="113"/>
      <c r="G880" s="114"/>
      <c r="H880" s="113"/>
    </row>
    <row r="881" spans="2:8" x14ac:dyDescent="0.2">
      <c r="B881" s="113"/>
      <c r="C881" s="113"/>
      <c r="D881" s="113"/>
      <c r="E881" s="114"/>
      <c r="F881" s="113"/>
      <c r="G881" s="114"/>
      <c r="H881" s="113"/>
    </row>
    <row r="882" spans="2:8" x14ac:dyDescent="0.2">
      <c r="B882" s="113"/>
      <c r="C882" s="113"/>
      <c r="D882" s="113"/>
      <c r="E882" s="114"/>
      <c r="F882" s="113"/>
      <c r="G882" s="114"/>
      <c r="H882" s="113"/>
    </row>
    <row r="883" spans="2:8" x14ac:dyDescent="0.2">
      <c r="B883" s="113"/>
      <c r="C883" s="113"/>
      <c r="D883" s="113"/>
      <c r="E883" s="114"/>
      <c r="F883" s="113"/>
      <c r="G883" s="114"/>
      <c r="H883" s="113"/>
    </row>
    <row r="884" spans="2:8" x14ac:dyDescent="0.2">
      <c r="B884" s="113"/>
      <c r="C884" s="113"/>
      <c r="D884" s="113"/>
      <c r="E884" s="114"/>
      <c r="F884" s="113"/>
      <c r="G884" s="114"/>
      <c r="H884" s="113"/>
    </row>
    <row r="885" spans="2:8" x14ac:dyDescent="0.2">
      <c r="B885" s="113"/>
      <c r="C885" s="113"/>
      <c r="D885" s="113"/>
      <c r="E885" s="114"/>
      <c r="F885" s="113"/>
      <c r="G885" s="114"/>
      <c r="H885" s="113"/>
    </row>
    <row r="886" spans="2:8" x14ac:dyDescent="0.2">
      <c r="B886" s="113"/>
      <c r="C886" s="113"/>
      <c r="D886" s="113"/>
      <c r="E886" s="114"/>
      <c r="F886" s="113"/>
      <c r="G886" s="114"/>
      <c r="H886" s="113"/>
    </row>
    <row r="887" spans="2:8" x14ac:dyDescent="0.2">
      <c r="B887" s="113"/>
      <c r="C887" s="113"/>
      <c r="D887" s="113"/>
      <c r="E887" s="114"/>
      <c r="F887" s="113"/>
      <c r="G887" s="114"/>
      <c r="H887" s="113"/>
    </row>
    <row r="888" spans="2:8" x14ac:dyDescent="0.2">
      <c r="B888" s="113"/>
      <c r="C888" s="113"/>
      <c r="D888" s="113"/>
      <c r="E888" s="114"/>
      <c r="F888" s="113"/>
      <c r="G888" s="114"/>
      <c r="H888" s="113"/>
    </row>
    <row r="889" spans="2:8" x14ac:dyDescent="0.2">
      <c r="B889" s="113"/>
      <c r="C889" s="113"/>
      <c r="D889" s="113"/>
      <c r="E889" s="114"/>
      <c r="F889" s="113"/>
      <c r="G889" s="114"/>
      <c r="H889" s="113"/>
    </row>
    <row r="890" spans="2:8" x14ac:dyDescent="0.2">
      <c r="B890" s="113"/>
      <c r="C890" s="113"/>
      <c r="D890" s="113"/>
      <c r="E890" s="114"/>
      <c r="F890" s="113"/>
      <c r="G890" s="114"/>
      <c r="H890" s="113"/>
    </row>
    <row r="891" spans="2:8" x14ac:dyDescent="0.2">
      <c r="B891" s="113"/>
      <c r="C891" s="113"/>
      <c r="D891" s="113"/>
      <c r="E891" s="114"/>
      <c r="F891" s="113"/>
      <c r="G891" s="114"/>
      <c r="H891" s="113"/>
    </row>
    <row r="892" spans="2:8" x14ac:dyDescent="0.2">
      <c r="B892" s="113"/>
      <c r="C892" s="113"/>
      <c r="D892" s="113"/>
      <c r="E892" s="114"/>
      <c r="F892" s="113"/>
      <c r="G892" s="114"/>
      <c r="H892" s="113"/>
    </row>
    <row r="893" spans="2:8" x14ac:dyDescent="0.2">
      <c r="B893" s="113"/>
      <c r="C893" s="113"/>
      <c r="D893" s="113"/>
      <c r="E893" s="114"/>
      <c r="F893" s="113"/>
      <c r="G893" s="114"/>
      <c r="H893" s="113"/>
    </row>
    <row r="894" spans="2:8" x14ac:dyDescent="0.2">
      <c r="B894" s="113"/>
      <c r="C894" s="113"/>
      <c r="D894" s="113"/>
      <c r="E894" s="114"/>
      <c r="F894" s="113"/>
      <c r="G894" s="114"/>
      <c r="H894" s="113"/>
    </row>
    <row r="895" spans="2:8" x14ac:dyDescent="0.2">
      <c r="B895" s="113"/>
      <c r="C895" s="113"/>
      <c r="D895" s="113"/>
      <c r="E895" s="114"/>
      <c r="F895" s="113"/>
      <c r="G895" s="114"/>
      <c r="H895" s="113"/>
    </row>
    <row r="896" spans="2:8" x14ac:dyDescent="0.2">
      <c r="B896" s="113"/>
      <c r="C896" s="113"/>
      <c r="D896" s="113"/>
      <c r="E896" s="114"/>
      <c r="F896" s="113"/>
      <c r="G896" s="114"/>
      <c r="H896" s="113"/>
    </row>
    <row r="897" spans="2:8" x14ac:dyDescent="0.2">
      <c r="B897" s="113"/>
      <c r="C897" s="113"/>
      <c r="D897" s="113"/>
      <c r="E897" s="114"/>
      <c r="F897" s="113"/>
      <c r="G897" s="114"/>
      <c r="H897" s="113"/>
    </row>
    <row r="898" spans="2:8" x14ac:dyDescent="0.2">
      <c r="B898" s="113"/>
      <c r="C898" s="113"/>
      <c r="D898" s="113"/>
      <c r="E898" s="114"/>
      <c r="F898" s="113"/>
      <c r="G898" s="114"/>
      <c r="H898" s="113"/>
    </row>
    <row r="899" spans="2:8" x14ac:dyDescent="0.2">
      <c r="B899" s="113"/>
      <c r="C899" s="113"/>
      <c r="D899" s="113"/>
      <c r="E899" s="114"/>
      <c r="F899" s="113"/>
      <c r="G899" s="114"/>
      <c r="H899" s="113"/>
    </row>
    <row r="900" spans="2:8" x14ac:dyDescent="0.2">
      <c r="B900" s="113"/>
      <c r="C900" s="113"/>
      <c r="D900" s="113"/>
      <c r="E900" s="114"/>
      <c r="F900" s="113"/>
      <c r="G900" s="114"/>
      <c r="H900" s="113"/>
    </row>
    <row r="901" spans="2:8" x14ac:dyDescent="0.2">
      <c r="B901" s="113"/>
      <c r="C901" s="113"/>
      <c r="D901" s="113"/>
      <c r="E901" s="114"/>
      <c r="F901" s="113"/>
      <c r="G901" s="114"/>
      <c r="H901" s="113"/>
    </row>
    <row r="902" spans="2:8" x14ac:dyDescent="0.2">
      <c r="B902" s="113"/>
      <c r="C902" s="113"/>
      <c r="D902" s="113"/>
      <c r="E902" s="114"/>
      <c r="F902" s="113"/>
      <c r="G902" s="114"/>
      <c r="H902" s="113"/>
    </row>
    <row r="903" spans="2:8" x14ac:dyDescent="0.2">
      <c r="B903" s="113"/>
      <c r="C903" s="113"/>
      <c r="D903" s="113"/>
      <c r="E903" s="114"/>
      <c r="F903" s="113"/>
      <c r="G903" s="114"/>
      <c r="H903" s="113"/>
    </row>
    <row r="904" spans="2:8" x14ac:dyDescent="0.2">
      <c r="B904" s="113"/>
      <c r="C904" s="113"/>
      <c r="D904" s="113"/>
      <c r="E904" s="114"/>
      <c r="F904" s="113"/>
      <c r="G904" s="114"/>
      <c r="H904" s="113"/>
    </row>
    <row r="905" spans="2:8" x14ac:dyDescent="0.2">
      <c r="B905" s="113"/>
      <c r="C905" s="113"/>
      <c r="D905" s="113"/>
      <c r="E905" s="114"/>
      <c r="F905" s="113"/>
      <c r="G905" s="114"/>
      <c r="H905" s="113"/>
    </row>
    <row r="906" spans="2:8" x14ac:dyDescent="0.2">
      <c r="B906" s="113"/>
      <c r="C906" s="113"/>
      <c r="D906" s="113"/>
      <c r="E906" s="114"/>
      <c r="F906" s="113"/>
      <c r="G906" s="114"/>
      <c r="H906" s="113"/>
    </row>
    <row r="907" spans="2:8" x14ac:dyDescent="0.2">
      <c r="B907" s="113"/>
      <c r="C907" s="113"/>
      <c r="D907" s="113"/>
      <c r="E907" s="114"/>
      <c r="F907" s="113"/>
      <c r="G907" s="114"/>
      <c r="H907" s="113"/>
    </row>
    <row r="908" spans="2:8" x14ac:dyDescent="0.2">
      <c r="B908" s="113"/>
      <c r="C908" s="113"/>
      <c r="D908" s="113"/>
      <c r="E908" s="114"/>
      <c r="F908" s="113"/>
      <c r="G908" s="114"/>
      <c r="H908" s="113"/>
    </row>
    <row r="909" spans="2:8" x14ac:dyDescent="0.2">
      <c r="B909" s="113"/>
      <c r="C909" s="113"/>
      <c r="D909" s="113"/>
      <c r="E909" s="114"/>
      <c r="F909" s="113"/>
      <c r="G909" s="114"/>
      <c r="H909" s="113"/>
    </row>
    <row r="910" spans="2:8" x14ac:dyDescent="0.2">
      <c r="B910" s="113"/>
      <c r="C910" s="113"/>
      <c r="D910" s="113"/>
      <c r="E910" s="114"/>
      <c r="F910" s="113"/>
      <c r="G910" s="114"/>
      <c r="H910" s="113"/>
    </row>
    <row r="911" spans="2:8" x14ac:dyDescent="0.2">
      <c r="B911" s="113"/>
      <c r="C911" s="113"/>
      <c r="D911" s="113"/>
      <c r="E911" s="114"/>
      <c r="F911" s="113"/>
      <c r="G911" s="114"/>
      <c r="H911" s="113"/>
    </row>
    <row r="912" spans="2:8" x14ac:dyDescent="0.2">
      <c r="B912" s="113"/>
      <c r="C912" s="113"/>
      <c r="D912" s="113"/>
      <c r="E912" s="114"/>
      <c r="F912" s="113"/>
      <c r="G912" s="114"/>
      <c r="H912" s="113"/>
    </row>
    <row r="913" spans="2:8" x14ac:dyDescent="0.2">
      <c r="B913" s="113"/>
      <c r="C913" s="113"/>
      <c r="D913" s="113"/>
      <c r="E913" s="114"/>
      <c r="F913" s="113"/>
      <c r="G913" s="114"/>
      <c r="H913" s="113"/>
    </row>
    <row r="914" spans="2:8" x14ac:dyDescent="0.2">
      <c r="B914" s="113"/>
      <c r="C914" s="113"/>
      <c r="D914" s="113"/>
      <c r="E914" s="114"/>
      <c r="F914" s="113"/>
      <c r="G914" s="114"/>
      <c r="H914" s="113"/>
    </row>
    <row r="915" spans="2:8" x14ac:dyDescent="0.2">
      <c r="B915" s="113"/>
      <c r="C915" s="113"/>
      <c r="D915" s="113"/>
      <c r="E915" s="114"/>
      <c r="F915" s="113"/>
      <c r="G915" s="114"/>
      <c r="H915" s="113"/>
    </row>
    <row r="916" spans="2:8" x14ac:dyDescent="0.2">
      <c r="B916" s="113"/>
      <c r="C916" s="113"/>
      <c r="D916" s="113"/>
      <c r="E916" s="114"/>
      <c r="F916" s="113"/>
      <c r="G916" s="114"/>
      <c r="H916" s="113"/>
    </row>
    <row r="917" spans="2:8" x14ac:dyDescent="0.2">
      <c r="B917" s="113"/>
      <c r="C917" s="113"/>
      <c r="D917" s="113"/>
      <c r="E917" s="114"/>
      <c r="F917" s="113"/>
      <c r="G917" s="114"/>
      <c r="H917" s="113"/>
    </row>
    <row r="918" spans="2:8" x14ac:dyDescent="0.2">
      <c r="B918" s="113"/>
      <c r="C918" s="113"/>
      <c r="D918" s="113"/>
      <c r="E918" s="114"/>
      <c r="F918" s="113"/>
      <c r="G918" s="114"/>
      <c r="H918" s="113"/>
    </row>
    <row r="919" spans="2:8" x14ac:dyDescent="0.2">
      <c r="B919" s="113"/>
      <c r="C919" s="113"/>
      <c r="D919" s="113"/>
      <c r="E919" s="114"/>
      <c r="F919" s="113"/>
      <c r="G919" s="114"/>
      <c r="H919" s="113"/>
    </row>
    <row r="920" spans="2:8" x14ac:dyDescent="0.2">
      <c r="B920" s="113"/>
      <c r="C920" s="113"/>
      <c r="D920" s="113"/>
      <c r="E920" s="114"/>
      <c r="F920" s="113"/>
      <c r="G920" s="114"/>
      <c r="H920" s="113"/>
    </row>
    <row r="921" spans="2:8" x14ac:dyDescent="0.2">
      <c r="B921" s="113"/>
      <c r="C921" s="113"/>
      <c r="D921" s="113"/>
      <c r="E921" s="114"/>
      <c r="F921" s="113"/>
      <c r="G921" s="114"/>
      <c r="H921" s="113"/>
    </row>
    <row r="922" spans="2:8" x14ac:dyDescent="0.2">
      <c r="B922" s="113"/>
      <c r="C922" s="113"/>
      <c r="D922" s="113"/>
      <c r="E922" s="114"/>
      <c r="F922" s="113"/>
      <c r="G922" s="114"/>
      <c r="H922" s="113"/>
    </row>
    <row r="923" spans="2:8" x14ac:dyDescent="0.2">
      <c r="B923" s="113"/>
      <c r="C923" s="113"/>
      <c r="D923" s="113"/>
      <c r="E923" s="114"/>
      <c r="F923" s="113"/>
      <c r="G923" s="114"/>
      <c r="H923" s="113"/>
    </row>
    <row r="924" spans="2:8" x14ac:dyDescent="0.2">
      <c r="B924" s="113"/>
      <c r="C924" s="113"/>
      <c r="D924" s="113"/>
      <c r="E924" s="114"/>
      <c r="F924" s="113"/>
      <c r="G924" s="114"/>
      <c r="H924" s="113"/>
    </row>
    <row r="925" spans="2:8" x14ac:dyDescent="0.2">
      <c r="B925" s="113"/>
      <c r="C925" s="113"/>
      <c r="D925" s="113"/>
      <c r="E925" s="114"/>
      <c r="F925" s="113"/>
      <c r="G925" s="114"/>
      <c r="H925" s="113"/>
    </row>
    <row r="926" spans="2:8" x14ac:dyDescent="0.2">
      <c r="B926" s="113"/>
      <c r="C926" s="113"/>
      <c r="D926" s="113"/>
      <c r="E926" s="114"/>
      <c r="F926" s="113"/>
      <c r="G926" s="114"/>
      <c r="H926" s="113"/>
    </row>
    <row r="927" spans="2:8" x14ac:dyDescent="0.2">
      <c r="B927" s="113"/>
      <c r="C927" s="113"/>
      <c r="D927" s="113"/>
      <c r="E927" s="114"/>
      <c r="F927" s="113"/>
      <c r="G927" s="114"/>
      <c r="H927" s="113"/>
    </row>
    <row r="928" spans="2:8" x14ac:dyDescent="0.2">
      <c r="B928" s="113"/>
      <c r="C928" s="113"/>
      <c r="D928" s="113"/>
      <c r="E928" s="114"/>
      <c r="F928" s="113"/>
      <c r="G928" s="114"/>
      <c r="H928" s="113"/>
    </row>
    <row r="929" spans="2:8" x14ac:dyDescent="0.2">
      <c r="B929" s="113"/>
      <c r="C929" s="113"/>
      <c r="D929" s="113"/>
      <c r="E929" s="114"/>
      <c r="F929" s="113"/>
      <c r="G929" s="114"/>
      <c r="H929" s="113"/>
    </row>
    <row r="930" spans="2:8" x14ac:dyDescent="0.2">
      <c r="B930" s="113"/>
      <c r="C930" s="113"/>
      <c r="D930" s="113"/>
      <c r="E930" s="114"/>
      <c r="F930" s="113"/>
      <c r="G930" s="114"/>
      <c r="H930" s="113"/>
    </row>
    <row r="931" spans="2:8" x14ac:dyDescent="0.2">
      <c r="B931" s="113"/>
      <c r="C931" s="113"/>
      <c r="D931" s="113"/>
      <c r="E931" s="114"/>
      <c r="F931" s="113"/>
      <c r="G931" s="114"/>
      <c r="H931" s="113"/>
    </row>
    <row r="932" spans="2:8" x14ac:dyDescent="0.2">
      <c r="B932" s="113"/>
      <c r="C932" s="113"/>
      <c r="D932" s="113"/>
      <c r="E932" s="114"/>
      <c r="F932" s="113"/>
      <c r="G932" s="114"/>
      <c r="H932" s="113"/>
    </row>
    <row r="933" spans="2:8" x14ac:dyDescent="0.2">
      <c r="B933" s="113"/>
      <c r="C933" s="113"/>
      <c r="D933" s="113"/>
      <c r="E933" s="114"/>
      <c r="F933" s="113"/>
      <c r="G933" s="114"/>
      <c r="H933" s="113"/>
    </row>
    <row r="934" spans="2:8" x14ac:dyDescent="0.2">
      <c r="B934" s="113"/>
      <c r="C934" s="113"/>
      <c r="D934" s="113"/>
      <c r="E934" s="114"/>
      <c r="F934" s="113"/>
      <c r="G934" s="114"/>
      <c r="H934" s="113"/>
    </row>
    <row r="935" spans="2:8" x14ac:dyDescent="0.2">
      <c r="B935" s="113"/>
      <c r="C935" s="113"/>
      <c r="D935" s="113"/>
      <c r="E935" s="114"/>
      <c r="F935" s="113"/>
      <c r="G935" s="114"/>
      <c r="H935" s="113"/>
    </row>
    <row r="936" spans="2:8" x14ac:dyDescent="0.2">
      <c r="B936" s="113"/>
      <c r="C936" s="113"/>
      <c r="D936" s="113"/>
      <c r="E936" s="114"/>
      <c r="F936" s="113"/>
      <c r="G936" s="114"/>
      <c r="H936" s="113"/>
    </row>
    <row r="937" spans="2:8" x14ac:dyDescent="0.2">
      <c r="B937" s="113"/>
      <c r="C937" s="113"/>
      <c r="D937" s="113"/>
      <c r="E937" s="114"/>
      <c r="F937" s="113"/>
      <c r="G937" s="114"/>
      <c r="H937" s="113"/>
    </row>
    <row r="938" spans="2:8" x14ac:dyDescent="0.2">
      <c r="B938" s="113"/>
      <c r="C938" s="113"/>
      <c r="D938" s="113"/>
      <c r="E938" s="114"/>
      <c r="F938" s="113"/>
      <c r="G938" s="114"/>
      <c r="H938" s="113"/>
    </row>
    <row r="939" spans="2:8" x14ac:dyDescent="0.2">
      <c r="B939" s="113"/>
      <c r="C939" s="113"/>
      <c r="D939" s="113"/>
      <c r="E939" s="114"/>
      <c r="F939" s="113"/>
      <c r="G939" s="114"/>
      <c r="H939" s="113"/>
    </row>
    <row r="940" spans="2:8" x14ac:dyDescent="0.2">
      <c r="B940" s="113"/>
      <c r="C940" s="113"/>
      <c r="D940" s="113"/>
      <c r="E940" s="114"/>
      <c r="F940" s="113"/>
      <c r="G940" s="114"/>
      <c r="H940" s="113"/>
    </row>
    <row r="941" spans="2:8" x14ac:dyDescent="0.2">
      <c r="B941" s="113"/>
      <c r="C941" s="113"/>
      <c r="D941" s="113"/>
      <c r="E941" s="114"/>
      <c r="F941" s="113"/>
      <c r="G941" s="114"/>
      <c r="H941" s="113"/>
    </row>
    <row r="942" spans="2:8" x14ac:dyDescent="0.2">
      <c r="B942" s="113"/>
      <c r="C942" s="113"/>
      <c r="D942" s="113"/>
      <c r="E942" s="114"/>
      <c r="F942" s="113"/>
      <c r="G942" s="114"/>
      <c r="H942" s="113"/>
    </row>
    <row r="943" spans="2:8" x14ac:dyDescent="0.2">
      <c r="B943" s="113"/>
      <c r="C943" s="113"/>
      <c r="D943" s="113"/>
      <c r="E943" s="114"/>
      <c r="F943" s="113"/>
      <c r="G943" s="114"/>
      <c r="H943" s="113"/>
    </row>
    <row r="944" spans="2:8" x14ac:dyDescent="0.2">
      <c r="B944" s="113"/>
      <c r="C944" s="113"/>
      <c r="D944" s="113"/>
      <c r="E944" s="114"/>
      <c r="F944" s="113"/>
      <c r="G944" s="114"/>
      <c r="H944" s="113"/>
    </row>
    <row r="945" spans="2:8" x14ac:dyDescent="0.2">
      <c r="B945" s="113"/>
      <c r="C945" s="113"/>
      <c r="D945" s="113"/>
      <c r="E945" s="114"/>
      <c r="F945" s="113"/>
      <c r="G945" s="114"/>
      <c r="H945" s="113"/>
    </row>
    <row r="946" spans="2:8" x14ac:dyDescent="0.2">
      <c r="B946" s="113"/>
      <c r="C946" s="113"/>
      <c r="D946" s="113"/>
      <c r="E946" s="114"/>
      <c r="F946" s="113"/>
      <c r="G946" s="114"/>
      <c r="H946" s="113"/>
    </row>
    <row r="947" spans="2:8" x14ac:dyDescent="0.2">
      <c r="B947" s="113"/>
      <c r="C947" s="113"/>
      <c r="D947" s="113"/>
      <c r="E947" s="114"/>
      <c r="F947" s="113"/>
      <c r="G947" s="114"/>
      <c r="H947" s="113"/>
    </row>
    <row r="948" spans="2:8" x14ac:dyDescent="0.2">
      <c r="B948" s="113"/>
      <c r="C948" s="113"/>
      <c r="D948" s="113"/>
      <c r="E948" s="114"/>
      <c r="F948" s="113"/>
      <c r="G948" s="114"/>
      <c r="H948" s="113"/>
    </row>
    <row r="949" spans="2:8" x14ac:dyDescent="0.2">
      <c r="B949" s="113"/>
      <c r="C949" s="113"/>
      <c r="D949" s="113"/>
      <c r="E949" s="114"/>
      <c r="F949" s="113"/>
      <c r="G949" s="114"/>
      <c r="H949" s="113"/>
    </row>
    <row r="950" spans="2:8" x14ac:dyDescent="0.2">
      <c r="B950" s="113"/>
      <c r="C950" s="113"/>
      <c r="D950" s="113"/>
      <c r="E950" s="114"/>
      <c r="F950" s="113"/>
      <c r="G950" s="114"/>
      <c r="H950" s="113"/>
    </row>
    <row r="951" spans="2:8" x14ac:dyDescent="0.2">
      <c r="B951" s="113"/>
      <c r="C951" s="113"/>
      <c r="D951" s="113"/>
      <c r="E951" s="114"/>
      <c r="F951" s="113"/>
      <c r="G951" s="114"/>
      <c r="H951" s="113"/>
    </row>
    <row r="952" spans="2:8" x14ac:dyDescent="0.2">
      <c r="B952" s="113"/>
      <c r="C952" s="113"/>
      <c r="D952" s="113"/>
      <c r="E952" s="114"/>
      <c r="F952" s="113"/>
      <c r="G952" s="114"/>
      <c r="H952" s="113"/>
    </row>
    <row r="953" spans="2:8" x14ac:dyDescent="0.2">
      <c r="B953" s="113"/>
      <c r="C953" s="113"/>
      <c r="D953" s="113"/>
      <c r="E953" s="114"/>
      <c r="F953" s="113"/>
      <c r="G953" s="114"/>
      <c r="H953" s="113"/>
    </row>
    <row r="954" spans="2:8" x14ac:dyDescent="0.2">
      <c r="B954" s="113"/>
      <c r="C954" s="113"/>
      <c r="D954" s="113"/>
      <c r="E954" s="114"/>
      <c r="F954" s="113"/>
      <c r="G954" s="114"/>
      <c r="H954" s="113"/>
    </row>
    <row r="955" spans="2:8" x14ac:dyDescent="0.2">
      <c r="B955" s="113"/>
      <c r="C955" s="113"/>
      <c r="D955" s="113"/>
      <c r="E955" s="114"/>
      <c r="F955" s="113"/>
      <c r="G955" s="114"/>
      <c r="H955" s="113"/>
    </row>
    <row r="956" spans="2:8" x14ac:dyDescent="0.2">
      <c r="B956" s="113"/>
      <c r="C956" s="113"/>
      <c r="D956" s="113"/>
      <c r="E956" s="114"/>
      <c r="F956" s="113"/>
      <c r="G956" s="114"/>
      <c r="H956" s="113"/>
    </row>
    <row r="957" spans="2:8" x14ac:dyDescent="0.2">
      <c r="B957" s="113"/>
      <c r="C957" s="113"/>
      <c r="D957" s="113"/>
      <c r="E957" s="114"/>
      <c r="F957" s="113"/>
      <c r="G957" s="114"/>
      <c r="H957" s="113"/>
    </row>
    <row r="958" spans="2:8" x14ac:dyDescent="0.2">
      <c r="B958" s="113"/>
      <c r="C958" s="113"/>
      <c r="D958" s="113"/>
      <c r="E958" s="114"/>
      <c r="F958" s="113"/>
      <c r="G958" s="114"/>
      <c r="H958" s="113"/>
    </row>
    <row r="959" spans="2:8" x14ac:dyDescent="0.2">
      <c r="B959" s="113"/>
      <c r="C959" s="113"/>
      <c r="D959" s="113"/>
      <c r="E959" s="114"/>
      <c r="F959" s="113"/>
      <c r="G959" s="114"/>
      <c r="H959" s="113"/>
    </row>
    <row r="960" spans="2:8" x14ac:dyDescent="0.2">
      <c r="B960" s="113"/>
      <c r="C960" s="113"/>
      <c r="D960" s="113"/>
      <c r="E960" s="114"/>
      <c r="F960" s="113"/>
      <c r="G960" s="114"/>
      <c r="H960" s="113"/>
    </row>
    <row r="961" spans="2:8" x14ac:dyDescent="0.2">
      <c r="B961" s="113"/>
      <c r="C961" s="113"/>
      <c r="D961" s="113"/>
      <c r="E961" s="114"/>
      <c r="F961" s="113"/>
      <c r="G961" s="114"/>
      <c r="H961" s="113"/>
    </row>
    <row r="962" spans="2:8" x14ac:dyDescent="0.2">
      <c r="B962" s="113"/>
      <c r="C962" s="113"/>
      <c r="D962" s="113"/>
      <c r="E962" s="114"/>
      <c r="F962" s="113"/>
      <c r="G962" s="114"/>
      <c r="H962" s="113"/>
    </row>
    <row r="963" spans="2:8" x14ac:dyDescent="0.2">
      <c r="B963" s="113"/>
      <c r="C963" s="113"/>
      <c r="D963" s="113"/>
      <c r="E963" s="114"/>
      <c r="F963" s="113"/>
      <c r="G963" s="114"/>
      <c r="H963" s="113"/>
    </row>
    <row r="964" spans="2:8" x14ac:dyDescent="0.2">
      <c r="B964" s="113"/>
      <c r="C964" s="113"/>
      <c r="D964" s="113"/>
      <c r="E964" s="114"/>
      <c r="F964" s="113"/>
      <c r="G964" s="114"/>
      <c r="H964" s="113"/>
    </row>
    <row r="965" spans="2:8" x14ac:dyDescent="0.2">
      <c r="B965" s="113"/>
      <c r="C965" s="113"/>
      <c r="D965" s="113"/>
      <c r="E965" s="114"/>
      <c r="F965" s="113"/>
      <c r="G965" s="114"/>
      <c r="H965" s="113"/>
    </row>
    <row r="966" spans="2:8" x14ac:dyDescent="0.2">
      <c r="B966" s="113"/>
      <c r="C966" s="113"/>
      <c r="D966" s="113"/>
      <c r="E966" s="114"/>
      <c r="F966" s="113"/>
      <c r="G966" s="114"/>
      <c r="H966" s="113"/>
    </row>
    <row r="967" spans="2:8" x14ac:dyDescent="0.2">
      <c r="B967" s="113"/>
      <c r="C967" s="113"/>
      <c r="D967" s="113"/>
      <c r="E967" s="114"/>
      <c r="F967" s="113"/>
      <c r="G967" s="114"/>
      <c r="H967" s="113"/>
    </row>
    <row r="968" spans="2:8" x14ac:dyDescent="0.2">
      <c r="B968" s="113"/>
      <c r="C968" s="113"/>
      <c r="D968" s="113"/>
      <c r="E968" s="114"/>
      <c r="F968" s="113"/>
      <c r="G968" s="114"/>
      <c r="H968" s="113"/>
    </row>
    <row r="969" spans="2:8" x14ac:dyDescent="0.2">
      <c r="B969" s="113"/>
      <c r="C969" s="113"/>
      <c r="D969" s="113"/>
      <c r="E969" s="114"/>
      <c r="F969" s="113"/>
      <c r="G969" s="114"/>
      <c r="H969" s="113"/>
    </row>
    <row r="970" spans="2:8" x14ac:dyDescent="0.2">
      <c r="B970" s="113"/>
      <c r="C970" s="113"/>
      <c r="D970" s="113"/>
      <c r="E970" s="114"/>
      <c r="F970" s="113"/>
      <c r="G970" s="114"/>
      <c r="H970" s="113"/>
    </row>
    <row r="971" spans="2:8" x14ac:dyDescent="0.2">
      <c r="B971" s="113"/>
      <c r="C971" s="113"/>
      <c r="D971" s="113"/>
      <c r="E971" s="114"/>
      <c r="F971" s="113"/>
      <c r="G971" s="114"/>
      <c r="H971" s="113"/>
    </row>
    <row r="972" spans="2:8" x14ac:dyDescent="0.2">
      <c r="B972" s="113"/>
      <c r="C972" s="113"/>
      <c r="D972" s="113"/>
      <c r="E972" s="114"/>
      <c r="F972" s="113"/>
      <c r="G972" s="114"/>
      <c r="H972" s="113"/>
    </row>
    <row r="973" spans="2:8" x14ac:dyDescent="0.2">
      <c r="B973" s="113"/>
      <c r="C973" s="113"/>
      <c r="D973" s="113"/>
      <c r="E973" s="114"/>
      <c r="F973" s="113"/>
      <c r="G973" s="114"/>
      <c r="H973" s="113"/>
    </row>
    <row r="974" spans="2:8" x14ac:dyDescent="0.2">
      <c r="B974" s="113"/>
      <c r="C974" s="113"/>
      <c r="D974" s="113"/>
      <c r="E974" s="114"/>
      <c r="F974" s="113"/>
      <c r="G974" s="114"/>
      <c r="H974" s="113"/>
    </row>
    <row r="975" spans="2:8" x14ac:dyDescent="0.2">
      <c r="B975" s="113"/>
      <c r="C975" s="113"/>
      <c r="D975" s="113"/>
      <c r="E975" s="114"/>
      <c r="F975" s="113"/>
      <c r="G975" s="114"/>
      <c r="H975" s="113"/>
    </row>
    <row r="976" spans="2:8" x14ac:dyDescent="0.2">
      <c r="B976" s="113"/>
      <c r="C976" s="113"/>
      <c r="D976" s="113"/>
      <c r="E976" s="114"/>
      <c r="F976" s="113"/>
      <c r="G976" s="114"/>
      <c r="H976" s="113"/>
    </row>
    <row r="977" spans="2:8" x14ac:dyDescent="0.2">
      <c r="B977" s="113"/>
      <c r="C977" s="113"/>
      <c r="D977" s="113"/>
      <c r="E977" s="114"/>
      <c r="F977" s="113"/>
      <c r="G977" s="114"/>
      <c r="H977" s="113"/>
    </row>
    <row r="978" spans="2:8" x14ac:dyDescent="0.2">
      <c r="B978" s="113"/>
      <c r="C978" s="113"/>
      <c r="D978" s="113"/>
      <c r="E978" s="114"/>
      <c r="F978" s="113"/>
      <c r="G978" s="114"/>
      <c r="H978" s="113"/>
    </row>
    <row r="979" spans="2:8" x14ac:dyDescent="0.2">
      <c r="B979" s="113"/>
      <c r="C979" s="113"/>
      <c r="D979" s="113"/>
      <c r="E979" s="114"/>
      <c r="F979" s="113"/>
      <c r="G979" s="114"/>
      <c r="H979" s="113"/>
    </row>
    <row r="980" spans="2:8" x14ac:dyDescent="0.2">
      <c r="B980" s="113"/>
      <c r="C980" s="113"/>
      <c r="D980" s="113"/>
      <c r="E980" s="114"/>
      <c r="F980" s="113"/>
      <c r="G980" s="114"/>
      <c r="H980" s="113"/>
    </row>
    <row r="981" spans="2:8" x14ac:dyDescent="0.2">
      <c r="B981" s="113"/>
      <c r="C981" s="113"/>
      <c r="D981" s="113"/>
      <c r="E981" s="114"/>
      <c r="F981" s="113"/>
      <c r="G981" s="114"/>
      <c r="H981" s="113"/>
    </row>
    <row r="982" spans="2:8" x14ac:dyDescent="0.2">
      <c r="B982" s="113"/>
      <c r="C982" s="113"/>
      <c r="D982" s="113"/>
      <c r="E982" s="114"/>
      <c r="F982" s="113"/>
      <c r="G982" s="114"/>
      <c r="H982" s="113"/>
    </row>
    <row r="983" spans="2:8" x14ac:dyDescent="0.2">
      <c r="B983" s="113"/>
      <c r="C983" s="113"/>
      <c r="D983" s="113"/>
      <c r="E983" s="114"/>
      <c r="F983" s="113"/>
      <c r="G983" s="114"/>
      <c r="H983" s="113"/>
    </row>
    <row r="984" spans="2:8" x14ac:dyDescent="0.2">
      <c r="B984" s="113"/>
      <c r="C984" s="113"/>
      <c r="D984" s="113"/>
      <c r="E984" s="114"/>
      <c r="F984" s="113"/>
      <c r="G984" s="114"/>
      <c r="H984" s="113"/>
    </row>
    <row r="985" spans="2:8" x14ac:dyDescent="0.2">
      <c r="B985" s="113"/>
      <c r="C985" s="113"/>
      <c r="D985" s="113"/>
      <c r="E985" s="114"/>
      <c r="F985" s="113"/>
      <c r="G985" s="114"/>
      <c r="H985" s="113"/>
    </row>
    <row r="986" spans="2:8" x14ac:dyDescent="0.2">
      <c r="B986" s="113"/>
      <c r="C986" s="113"/>
      <c r="D986" s="113"/>
      <c r="E986" s="114"/>
      <c r="F986" s="113"/>
      <c r="G986" s="114"/>
      <c r="H986" s="113"/>
    </row>
    <row r="987" spans="2:8" x14ac:dyDescent="0.2">
      <c r="B987" s="113"/>
      <c r="C987" s="113"/>
      <c r="D987" s="113"/>
      <c r="E987" s="114"/>
      <c r="F987" s="113"/>
      <c r="G987" s="114"/>
      <c r="H987" s="113"/>
    </row>
    <row r="988" spans="2:8" x14ac:dyDescent="0.2">
      <c r="B988" s="113"/>
      <c r="C988" s="113"/>
      <c r="D988" s="113"/>
      <c r="E988" s="114"/>
      <c r="F988" s="113"/>
      <c r="G988" s="114"/>
      <c r="H988" s="113"/>
    </row>
    <row r="989" spans="2:8" x14ac:dyDescent="0.2">
      <c r="B989" s="113"/>
      <c r="C989" s="113"/>
      <c r="D989" s="113"/>
      <c r="E989" s="114"/>
      <c r="F989" s="113"/>
      <c r="G989" s="114"/>
      <c r="H989" s="113"/>
    </row>
    <row r="990" spans="2:8" x14ac:dyDescent="0.2">
      <c r="B990" s="113"/>
      <c r="C990" s="113"/>
      <c r="D990" s="113"/>
      <c r="E990" s="114"/>
      <c r="F990" s="113"/>
      <c r="G990" s="114"/>
      <c r="H990" s="113"/>
    </row>
    <row r="991" spans="2:8" x14ac:dyDescent="0.2">
      <c r="B991" s="113"/>
      <c r="C991" s="113"/>
      <c r="D991" s="113"/>
      <c r="E991" s="114"/>
      <c r="F991" s="113"/>
      <c r="G991" s="114"/>
      <c r="H991" s="113"/>
    </row>
    <row r="992" spans="2:8" x14ac:dyDescent="0.2">
      <c r="B992" s="113"/>
      <c r="C992" s="113"/>
      <c r="D992" s="113"/>
      <c r="E992" s="114"/>
      <c r="F992" s="113"/>
      <c r="G992" s="114"/>
      <c r="H992" s="113"/>
    </row>
    <row r="993" spans="2:8" x14ac:dyDescent="0.2">
      <c r="B993" s="113"/>
      <c r="C993" s="113"/>
      <c r="D993" s="113"/>
      <c r="E993" s="114"/>
      <c r="F993" s="113"/>
      <c r="G993" s="114"/>
      <c r="H993" s="113"/>
    </row>
    <row r="994" spans="2:8" x14ac:dyDescent="0.2">
      <c r="B994" s="113"/>
      <c r="C994" s="113"/>
      <c r="D994" s="113"/>
      <c r="E994" s="114"/>
      <c r="F994" s="113"/>
      <c r="G994" s="114"/>
      <c r="H994" s="113"/>
    </row>
    <row r="995" spans="2:8" x14ac:dyDescent="0.2">
      <c r="B995" s="113"/>
      <c r="C995" s="113"/>
      <c r="D995" s="113"/>
      <c r="E995" s="114"/>
      <c r="F995" s="113"/>
      <c r="G995" s="114"/>
      <c r="H995" s="113"/>
    </row>
    <row r="996" spans="2:8" x14ac:dyDescent="0.2">
      <c r="B996" s="113"/>
      <c r="C996" s="113"/>
      <c r="D996" s="113"/>
      <c r="E996" s="114"/>
      <c r="F996" s="113"/>
      <c r="G996" s="114"/>
      <c r="H996" s="113"/>
    </row>
    <row r="997" spans="2:8" x14ac:dyDescent="0.2">
      <c r="B997" s="113"/>
      <c r="C997" s="113"/>
      <c r="D997" s="113"/>
      <c r="E997" s="114"/>
      <c r="F997" s="113"/>
      <c r="G997" s="114"/>
      <c r="H997" s="113"/>
    </row>
    <row r="998" spans="2:8" x14ac:dyDescent="0.2">
      <c r="B998" s="113"/>
      <c r="C998" s="113"/>
      <c r="D998" s="113"/>
      <c r="E998" s="114"/>
      <c r="F998" s="113"/>
      <c r="G998" s="114"/>
      <c r="H998" s="113"/>
    </row>
    <row r="999" spans="2:8" x14ac:dyDescent="0.2">
      <c r="B999" s="113"/>
      <c r="C999" s="113"/>
      <c r="D999" s="113"/>
      <c r="E999" s="114"/>
      <c r="F999" s="113"/>
      <c r="G999" s="114"/>
      <c r="H999" s="113"/>
    </row>
    <row r="1000" spans="2:8" x14ac:dyDescent="0.2">
      <c r="B1000" s="113"/>
      <c r="C1000" s="113"/>
      <c r="D1000" s="113"/>
      <c r="E1000" s="114"/>
      <c r="F1000" s="113"/>
      <c r="G1000" s="114"/>
      <c r="H1000" s="113"/>
    </row>
    <row r="1001" spans="2:8" x14ac:dyDescent="0.2">
      <c r="B1001" s="113"/>
      <c r="C1001" s="113"/>
      <c r="D1001" s="113"/>
      <c r="E1001" s="114"/>
      <c r="F1001" s="113"/>
      <c r="G1001" s="114"/>
      <c r="H1001" s="113"/>
    </row>
    <row r="1002" spans="2:8" x14ac:dyDescent="0.2">
      <c r="B1002" s="113"/>
      <c r="C1002" s="113"/>
      <c r="D1002" s="113"/>
      <c r="E1002" s="114"/>
      <c r="F1002" s="113"/>
      <c r="G1002" s="114"/>
      <c r="H1002" s="113"/>
    </row>
    <row r="1003" spans="2:8" x14ac:dyDescent="0.2">
      <c r="B1003" s="113"/>
      <c r="C1003" s="113"/>
      <c r="D1003" s="113"/>
      <c r="E1003" s="114"/>
      <c r="F1003" s="113"/>
      <c r="G1003" s="114"/>
      <c r="H1003" s="113"/>
    </row>
    <row r="1004" spans="2:8" x14ac:dyDescent="0.2">
      <c r="B1004" s="113"/>
      <c r="C1004" s="113"/>
      <c r="D1004" s="113"/>
      <c r="E1004" s="114"/>
      <c r="F1004" s="113"/>
      <c r="G1004" s="114"/>
      <c r="H1004" s="113"/>
    </row>
    <row r="1005" spans="2:8" x14ac:dyDescent="0.2">
      <c r="B1005" s="113"/>
      <c r="C1005" s="113"/>
      <c r="D1005" s="113"/>
      <c r="E1005" s="114"/>
      <c r="F1005" s="113"/>
      <c r="G1005" s="114"/>
      <c r="H1005" s="113"/>
    </row>
    <row r="1006" spans="2:8" x14ac:dyDescent="0.2">
      <c r="B1006" s="113"/>
      <c r="C1006" s="113"/>
      <c r="D1006" s="113"/>
      <c r="E1006" s="114"/>
      <c r="F1006" s="113"/>
      <c r="G1006" s="114"/>
      <c r="H1006" s="113"/>
    </row>
    <row r="1007" spans="2:8" x14ac:dyDescent="0.2">
      <c r="B1007" s="113"/>
      <c r="C1007" s="113"/>
      <c r="D1007" s="113"/>
      <c r="E1007" s="114"/>
      <c r="F1007" s="113"/>
      <c r="G1007" s="114"/>
      <c r="H1007" s="113"/>
    </row>
    <row r="1008" spans="2:8" x14ac:dyDescent="0.2">
      <c r="B1008" s="113"/>
      <c r="C1008" s="113"/>
      <c r="D1008" s="113"/>
      <c r="E1008" s="114"/>
      <c r="F1008" s="113"/>
      <c r="G1008" s="114"/>
      <c r="H1008" s="113"/>
    </row>
    <row r="1009" spans="2:8" x14ac:dyDescent="0.2">
      <c r="B1009" s="113"/>
      <c r="C1009" s="113"/>
      <c r="D1009" s="113"/>
      <c r="E1009" s="114"/>
      <c r="F1009" s="113"/>
      <c r="G1009" s="114"/>
      <c r="H1009" s="113"/>
    </row>
    <row r="1010" spans="2:8" x14ac:dyDescent="0.2">
      <c r="B1010" s="113"/>
      <c r="C1010" s="113"/>
      <c r="D1010" s="113"/>
      <c r="E1010" s="114"/>
      <c r="F1010" s="113"/>
      <c r="G1010" s="114"/>
      <c r="H1010" s="113"/>
    </row>
    <row r="1011" spans="2:8" x14ac:dyDescent="0.2">
      <c r="B1011" s="113"/>
      <c r="C1011" s="113"/>
      <c r="D1011" s="113"/>
      <c r="E1011" s="114"/>
      <c r="F1011" s="113"/>
      <c r="G1011" s="114"/>
      <c r="H1011" s="113"/>
    </row>
    <row r="1012" spans="2:8" x14ac:dyDescent="0.2">
      <c r="B1012" s="113"/>
      <c r="C1012" s="113"/>
      <c r="D1012" s="113"/>
      <c r="E1012" s="114"/>
      <c r="F1012" s="113"/>
      <c r="G1012" s="114"/>
      <c r="H1012" s="113"/>
    </row>
    <row r="1013" spans="2:8" x14ac:dyDescent="0.2">
      <c r="B1013" s="113"/>
      <c r="C1013" s="113"/>
      <c r="D1013" s="113"/>
      <c r="E1013" s="114"/>
      <c r="F1013" s="113"/>
      <c r="G1013" s="114"/>
      <c r="H1013" s="113"/>
    </row>
    <row r="1014" spans="2:8" x14ac:dyDescent="0.2">
      <c r="B1014" s="113"/>
      <c r="C1014" s="113"/>
      <c r="D1014" s="113"/>
      <c r="E1014" s="114"/>
      <c r="F1014" s="113"/>
      <c r="G1014" s="114"/>
      <c r="H1014" s="113"/>
    </row>
    <row r="1015" spans="2:8" x14ac:dyDescent="0.2">
      <c r="B1015" s="113"/>
      <c r="C1015" s="113"/>
      <c r="D1015" s="113"/>
      <c r="E1015" s="114"/>
      <c r="F1015" s="113"/>
      <c r="G1015" s="114"/>
      <c r="H1015" s="113"/>
    </row>
    <row r="1016" spans="2:8" x14ac:dyDescent="0.2">
      <c r="B1016" s="113"/>
      <c r="C1016" s="113"/>
      <c r="D1016" s="113"/>
      <c r="E1016" s="114"/>
      <c r="F1016" s="113"/>
      <c r="G1016" s="114"/>
      <c r="H1016" s="113"/>
    </row>
    <row r="1017" spans="2:8" x14ac:dyDescent="0.2">
      <c r="B1017" s="113"/>
      <c r="C1017" s="113"/>
      <c r="D1017" s="113"/>
      <c r="E1017" s="114"/>
      <c r="F1017" s="113"/>
      <c r="G1017" s="114"/>
      <c r="H1017" s="113"/>
    </row>
    <row r="1018" spans="2:8" x14ac:dyDescent="0.2">
      <c r="B1018" s="113"/>
      <c r="C1018" s="113"/>
      <c r="D1018" s="113"/>
      <c r="E1018" s="114"/>
      <c r="F1018" s="113"/>
      <c r="G1018" s="114"/>
      <c r="H1018" s="113"/>
    </row>
    <row r="1019" spans="2:8" x14ac:dyDescent="0.2">
      <c r="B1019" s="113"/>
      <c r="C1019" s="113"/>
      <c r="D1019" s="113"/>
      <c r="E1019" s="114"/>
      <c r="F1019" s="113"/>
      <c r="G1019" s="114"/>
      <c r="H1019" s="113"/>
    </row>
    <row r="1020" spans="2:8" x14ac:dyDescent="0.2">
      <c r="B1020" s="113"/>
      <c r="C1020" s="113"/>
      <c r="D1020" s="113"/>
      <c r="E1020" s="114"/>
      <c r="F1020" s="113"/>
      <c r="G1020" s="114"/>
      <c r="H1020" s="113"/>
    </row>
    <row r="1021" spans="2:8" x14ac:dyDescent="0.2">
      <c r="B1021" s="113"/>
      <c r="C1021" s="113"/>
      <c r="D1021" s="113"/>
      <c r="E1021" s="114"/>
      <c r="F1021" s="113"/>
      <c r="G1021" s="114"/>
      <c r="H1021" s="113"/>
    </row>
    <row r="1022" spans="2:8" x14ac:dyDescent="0.2">
      <c r="B1022" s="113"/>
      <c r="C1022" s="113"/>
      <c r="D1022" s="113"/>
      <c r="E1022" s="114"/>
      <c r="F1022" s="113"/>
      <c r="G1022" s="114"/>
      <c r="H1022" s="113"/>
    </row>
    <row r="1023" spans="2:8" x14ac:dyDescent="0.2">
      <c r="B1023" s="113"/>
      <c r="C1023" s="113"/>
      <c r="D1023" s="113"/>
      <c r="E1023" s="114"/>
      <c r="F1023" s="113"/>
      <c r="G1023" s="114"/>
      <c r="H1023" s="113"/>
    </row>
    <row r="1024" spans="2:8" x14ac:dyDescent="0.2">
      <c r="B1024" s="113"/>
      <c r="C1024" s="113"/>
      <c r="D1024" s="113"/>
      <c r="E1024" s="114"/>
      <c r="F1024" s="113"/>
      <c r="G1024" s="114"/>
      <c r="H1024" s="113"/>
    </row>
    <row r="1025" spans="2:8" x14ac:dyDescent="0.2">
      <c r="B1025" s="113"/>
      <c r="C1025" s="113"/>
      <c r="D1025" s="113"/>
      <c r="E1025" s="114"/>
      <c r="F1025" s="113"/>
      <c r="G1025" s="114"/>
      <c r="H1025" s="113"/>
    </row>
    <row r="1026" spans="2:8" x14ac:dyDescent="0.2">
      <c r="B1026" s="113"/>
      <c r="C1026" s="113"/>
      <c r="D1026" s="113"/>
      <c r="E1026" s="114"/>
      <c r="F1026" s="113"/>
      <c r="G1026" s="114"/>
      <c r="H1026" s="113"/>
    </row>
    <row r="1027" spans="2:8" x14ac:dyDescent="0.2">
      <c r="B1027" s="113"/>
      <c r="C1027" s="113"/>
      <c r="D1027" s="113"/>
      <c r="E1027" s="114"/>
      <c r="F1027" s="113"/>
      <c r="G1027" s="114"/>
      <c r="H1027" s="113"/>
    </row>
    <row r="1028" spans="2:8" x14ac:dyDescent="0.2">
      <c r="B1028" s="113"/>
      <c r="C1028" s="113"/>
      <c r="D1028" s="113"/>
      <c r="E1028" s="114"/>
      <c r="F1028" s="113"/>
      <c r="G1028" s="114"/>
      <c r="H1028" s="113"/>
    </row>
    <row r="1029" spans="2:8" x14ac:dyDescent="0.2">
      <c r="B1029" s="113"/>
      <c r="C1029" s="113"/>
      <c r="D1029" s="113"/>
      <c r="E1029" s="114"/>
      <c r="F1029" s="113"/>
      <c r="G1029" s="114"/>
      <c r="H1029" s="113"/>
    </row>
    <row r="1030" spans="2:8" x14ac:dyDescent="0.2">
      <c r="B1030" s="113"/>
      <c r="C1030" s="113"/>
      <c r="D1030" s="113"/>
      <c r="E1030" s="114"/>
      <c r="F1030" s="113"/>
      <c r="G1030" s="114"/>
      <c r="H1030" s="113"/>
    </row>
    <row r="1031" spans="2:8" x14ac:dyDescent="0.2">
      <c r="B1031" s="113"/>
      <c r="C1031" s="113"/>
      <c r="D1031" s="113"/>
      <c r="E1031" s="114"/>
      <c r="F1031" s="113"/>
      <c r="G1031" s="114"/>
      <c r="H1031" s="113"/>
    </row>
    <row r="1032" spans="2:8" x14ac:dyDescent="0.2">
      <c r="B1032" s="113"/>
      <c r="C1032" s="113"/>
      <c r="D1032" s="113"/>
      <c r="E1032" s="114"/>
      <c r="F1032" s="113"/>
      <c r="G1032" s="114"/>
      <c r="H1032" s="113"/>
    </row>
    <row r="1033" spans="2:8" x14ac:dyDescent="0.2">
      <c r="B1033" s="113"/>
      <c r="C1033" s="113"/>
      <c r="D1033" s="113"/>
      <c r="E1033" s="114"/>
      <c r="F1033" s="113"/>
      <c r="G1033" s="114"/>
      <c r="H1033" s="113"/>
    </row>
    <row r="1034" spans="2:8" x14ac:dyDescent="0.2">
      <c r="B1034" s="113"/>
      <c r="C1034" s="113"/>
      <c r="D1034" s="113"/>
      <c r="E1034" s="114"/>
      <c r="F1034" s="113"/>
      <c r="G1034" s="114"/>
      <c r="H1034" s="113"/>
    </row>
    <row r="1035" spans="2:8" x14ac:dyDescent="0.2">
      <c r="B1035" s="113"/>
      <c r="C1035" s="113"/>
      <c r="D1035" s="113"/>
      <c r="E1035" s="114"/>
      <c r="F1035" s="113"/>
      <c r="G1035" s="114"/>
      <c r="H1035" s="113"/>
    </row>
    <row r="1036" spans="2:8" x14ac:dyDescent="0.2">
      <c r="B1036" s="113"/>
      <c r="C1036" s="113"/>
      <c r="D1036" s="113"/>
      <c r="E1036" s="114"/>
      <c r="F1036" s="113"/>
      <c r="G1036" s="114"/>
      <c r="H1036" s="113"/>
    </row>
    <row r="1037" spans="2:8" x14ac:dyDescent="0.2">
      <c r="B1037" s="113"/>
      <c r="C1037" s="113"/>
      <c r="D1037" s="113"/>
      <c r="E1037" s="114"/>
      <c r="F1037" s="113"/>
      <c r="G1037" s="114"/>
      <c r="H1037" s="113"/>
    </row>
    <row r="1038" spans="2:8" x14ac:dyDescent="0.2">
      <c r="B1038" s="113"/>
      <c r="C1038" s="113"/>
      <c r="D1038" s="113"/>
      <c r="E1038" s="114"/>
      <c r="F1038" s="113"/>
      <c r="G1038" s="114"/>
      <c r="H1038" s="113"/>
    </row>
    <row r="1039" spans="2:8" x14ac:dyDescent="0.2">
      <c r="B1039" s="113"/>
      <c r="C1039" s="113"/>
      <c r="D1039" s="113"/>
      <c r="E1039" s="114"/>
      <c r="F1039" s="113"/>
      <c r="G1039" s="114"/>
      <c r="H1039" s="113"/>
    </row>
    <row r="1040" spans="2:8" x14ac:dyDescent="0.2">
      <c r="B1040" s="113"/>
      <c r="C1040" s="113"/>
      <c r="D1040" s="113"/>
      <c r="E1040" s="114"/>
      <c r="F1040" s="113"/>
      <c r="G1040" s="114"/>
      <c r="H1040" s="113"/>
    </row>
    <row r="1041" spans="2:8" x14ac:dyDescent="0.2">
      <c r="B1041" s="113"/>
      <c r="C1041" s="113"/>
      <c r="D1041" s="113"/>
      <c r="E1041" s="114"/>
      <c r="F1041" s="113"/>
      <c r="G1041" s="114"/>
      <c r="H1041" s="113"/>
    </row>
    <row r="1042" spans="2:8" x14ac:dyDescent="0.2">
      <c r="B1042" s="113"/>
      <c r="C1042" s="113"/>
      <c r="D1042" s="113"/>
      <c r="E1042" s="114"/>
      <c r="F1042" s="113"/>
      <c r="G1042" s="114"/>
      <c r="H1042" s="113"/>
    </row>
    <row r="1043" spans="2:8" x14ac:dyDescent="0.2">
      <c r="B1043" s="113"/>
      <c r="C1043" s="113"/>
      <c r="D1043" s="113"/>
      <c r="E1043" s="114"/>
      <c r="F1043" s="113"/>
      <c r="G1043" s="114"/>
      <c r="H1043" s="113"/>
    </row>
    <row r="1044" spans="2:8" x14ac:dyDescent="0.2">
      <c r="B1044" s="113"/>
      <c r="C1044" s="113"/>
      <c r="D1044" s="113"/>
      <c r="E1044" s="114"/>
      <c r="F1044" s="113"/>
      <c r="G1044" s="114"/>
      <c r="H1044" s="113"/>
    </row>
    <row r="1045" spans="2:8" x14ac:dyDescent="0.2">
      <c r="B1045" s="113"/>
      <c r="C1045" s="113"/>
      <c r="D1045" s="113"/>
      <c r="E1045" s="114"/>
      <c r="F1045" s="113"/>
      <c r="G1045" s="114"/>
      <c r="H1045" s="113"/>
    </row>
    <row r="1046" spans="2:8" x14ac:dyDescent="0.2">
      <c r="B1046" s="113"/>
      <c r="C1046" s="113"/>
      <c r="D1046" s="113"/>
      <c r="E1046" s="114"/>
      <c r="F1046" s="113"/>
      <c r="G1046" s="114"/>
      <c r="H1046" s="113"/>
    </row>
    <row r="1047" spans="2:8" x14ac:dyDescent="0.2">
      <c r="B1047" s="113"/>
      <c r="C1047" s="113"/>
      <c r="D1047" s="113"/>
      <c r="E1047" s="114"/>
      <c r="F1047" s="113"/>
      <c r="G1047" s="114"/>
      <c r="H1047" s="113"/>
    </row>
    <row r="1048" spans="2:8" x14ac:dyDescent="0.2">
      <c r="B1048" s="113"/>
      <c r="C1048" s="113"/>
      <c r="D1048" s="113"/>
      <c r="E1048" s="114"/>
      <c r="F1048" s="113"/>
      <c r="G1048" s="114"/>
      <c r="H1048" s="113"/>
    </row>
    <row r="1049" spans="2:8" x14ac:dyDescent="0.2">
      <c r="B1049" s="113"/>
      <c r="C1049" s="113"/>
      <c r="D1049" s="113"/>
      <c r="E1049" s="114"/>
      <c r="F1049" s="113"/>
      <c r="G1049" s="114"/>
      <c r="H1049" s="113"/>
    </row>
    <row r="1050" spans="2:8" x14ac:dyDescent="0.2">
      <c r="B1050" s="113"/>
      <c r="C1050" s="113"/>
      <c r="D1050" s="113"/>
      <c r="E1050" s="114"/>
      <c r="F1050" s="113"/>
      <c r="G1050" s="114"/>
      <c r="H1050" s="113"/>
    </row>
    <row r="1051" spans="2:8" x14ac:dyDescent="0.2">
      <c r="B1051" s="113"/>
      <c r="C1051" s="113"/>
      <c r="D1051" s="113"/>
      <c r="E1051" s="114"/>
      <c r="F1051" s="113"/>
      <c r="G1051" s="114"/>
      <c r="H1051" s="113"/>
    </row>
    <row r="1052" spans="2:8" x14ac:dyDescent="0.2">
      <c r="B1052" s="113"/>
      <c r="C1052" s="113"/>
      <c r="D1052" s="113"/>
      <c r="E1052" s="114"/>
      <c r="F1052" s="113"/>
      <c r="G1052" s="114"/>
      <c r="H1052" s="113"/>
    </row>
    <row r="1053" spans="2:8" x14ac:dyDescent="0.2">
      <c r="B1053" s="113"/>
      <c r="C1053" s="113"/>
      <c r="D1053" s="113"/>
      <c r="E1053" s="114"/>
      <c r="F1053" s="113"/>
      <c r="G1053" s="114"/>
      <c r="H1053" s="113"/>
    </row>
    <row r="1054" spans="2:8" x14ac:dyDescent="0.2">
      <c r="B1054" s="113"/>
      <c r="C1054" s="113"/>
      <c r="D1054" s="113"/>
      <c r="E1054" s="114"/>
      <c r="F1054" s="113"/>
      <c r="G1054" s="114"/>
      <c r="H1054" s="113"/>
    </row>
    <row r="1055" spans="2:8" x14ac:dyDescent="0.2">
      <c r="B1055" s="113"/>
      <c r="C1055" s="113"/>
      <c r="D1055" s="113"/>
      <c r="E1055" s="114"/>
      <c r="F1055" s="113"/>
      <c r="G1055" s="114"/>
      <c r="H1055" s="113"/>
    </row>
    <row r="1056" spans="2:8" x14ac:dyDescent="0.2">
      <c r="B1056" s="113"/>
      <c r="C1056" s="113"/>
      <c r="D1056" s="113"/>
      <c r="E1056" s="114"/>
      <c r="F1056" s="113"/>
      <c r="G1056" s="114"/>
      <c r="H1056" s="113"/>
    </row>
    <row r="1057" spans="2:8" x14ac:dyDescent="0.2">
      <c r="B1057" s="113"/>
      <c r="C1057" s="113"/>
      <c r="D1057" s="113"/>
      <c r="E1057" s="114"/>
      <c r="F1057" s="113"/>
      <c r="G1057" s="114"/>
      <c r="H1057" s="113"/>
    </row>
    <row r="1058" spans="2:8" x14ac:dyDescent="0.2">
      <c r="B1058" s="113"/>
      <c r="C1058" s="113"/>
      <c r="D1058" s="113"/>
      <c r="E1058" s="114"/>
      <c r="F1058" s="113"/>
      <c r="G1058" s="114"/>
      <c r="H1058" s="113"/>
    </row>
    <row r="1059" spans="2:8" x14ac:dyDescent="0.2">
      <c r="B1059" s="113"/>
      <c r="C1059" s="113"/>
      <c r="D1059" s="113"/>
      <c r="E1059" s="114"/>
      <c r="F1059" s="113"/>
      <c r="G1059" s="114"/>
      <c r="H1059" s="113"/>
    </row>
    <row r="1060" spans="2:8" x14ac:dyDescent="0.2">
      <c r="B1060" s="113"/>
      <c r="C1060" s="113"/>
      <c r="D1060" s="113"/>
      <c r="E1060" s="114"/>
      <c r="F1060" s="113"/>
      <c r="G1060" s="114"/>
      <c r="H1060" s="113"/>
    </row>
    <row r="1061" spans="2:8" x14ac:dyDescent="0.2">
      <c r="B1061" s="113"/>
      <c r="C1061" s="113"/>
      <c r="D1061" s="113"/>
      <c r="E1061" s="114"/>
      <c r="F1061" s="113"/>
      <c r="G1061" s="114"/>
      <c r="H1061" s="113"/>
    </row>
    <row r="1062" spans="2:8" x14ac:dyDescent="0.2">
      <c r="B1062" s="113"/>
      <c r="C1062" s="113"/>
      <c r="D1062" s="113"/>
      <c r="E1062" s="114"/>
      <c r="F1062" s="113"/>
      <c r="G1062" s="114"/>
      <c r="H1062" s="113"/>
    </row>
    <row r="1063" spans="2:8" x14ac:dyDescent="0.2">
      <c r="B1063" s="113"/>
      <c r="C1063" s="113"/>
      <c r="D1063" s="113"/>
      <c r="E1063" s="114"/>
      <c r="F1063" s="113"/>
      <c r="G1063" s="114"/>
      <c r="H1063" s="113"/>
    </row>
    <row r="1064" spans="2:8" x14ac:dyDescent="0.2">
      <c r="B1064" s="113"/>
      <c r="C1064" s="113"/>
      <c r="D1064" s="113"/>
      <c r="E1064" s="114"/>
      <c r="F1064" s="113"/>
      <c r="G1064" s="114"/>
      <c r="H1064" s="113"/>
    </row>
    <row r="1065" spans="2:8" x14ac:dyDescent="0.2">
      <c r="B1065" s="113"/>
      <c r="C1065" s="113"/>
      <c r="D1065" s="113"/>
      <c r="E1065" s="114"/>
      <c r="F1065" s="113"/>
      <c r="G1065" s="114"/>
      <c r="H1065" s="113"/>
    </row>
    <row r="1066" spans="2:8" x14ac:dyDescent="0.2">
      <c r="B1066" s="113"/>
      <c r="C1066" s="113"/>
      <c r="D1066" s="113"/>
      <c r="E1066" s="114"/>
      <c r="F1066" s="113"/>
      <c r="G1066" s="114"/>
      <c r="H1066" s="113"/>
    </row>
    <row r="1067" spans="2:8" x14ac:dyDescent="0.2">
      <c r="B1067" s="113"/>
      <c r="C1067" s="113"/>
      <c r="D1067" s="113"/>
      <c r="E1067" s="114"/>
      <c r="F1067" s="113"/>
      <c r="G1067" s="114"/>
      <c r="H1067" s="113"/>
    </row>
    <row r="1068" spans="2:8" x14ac:dyDescent="0.2">
      <c r="B1068" s="113"/>
      <c r="C1068" s="113"/>
      <c r="D1068" s="113"/>
      <c r="E1068" s="114"/>
      <c r="F1068" s="113"/>
      <c r="G1068" s="114"/>
      <c r="H1068" s="113"/>
    </row>
    <row r="1069" spans="2:8" x14ac:dyDescent="0.2">
      <c r="B1069" s="113"/>
      <c r="C1069" s="113"/>
      <c r="D1069" s="113"/>
      <c r="E1069" s="114"/>
      <c r="F1069" s="113"/>
      <c r="G1069" s="114"/>
      <c r="H1069" s="113"/>
    </row>
    <row r="1070" spans="2:8" x14ac:dyDescent="0.2">
      <c r="B1070" s="113"/>
      <c r="C1070" s="113"/>
      <c r="D1070" s="113"/>
      <c r="E1070" s="114"/>
      <c r="F1070" s="113"/>
      <c r="G1070" s="114"/>
      <c r="H1070" s="113"/>
    </row>
    <row r="1071" spans="2:8" x14ac:dyDescent="0.2">
      <c r="B1071" s="113"/>
      <c r="C1071" s="113"/>
      <c r="D1071" s="113"/>
      <c r="E1071" s="114"/>
      <c r="F1071" s="113"/>
      <c r="G1071" s="114"/>
      <c r="H1071" s="113"/>
    </row>
    <row r="1072" spans="2:8" x14ac:dyDescent="0.2">
      <c r="B1072" s="113"/>
      <c r="C1072" s="113"/>
      <c r="D1072" s="113"/>
      <c r="E1072" s="114"/>
      <c r="F1072" s="113"/>
      <c r="G1072" s="114"/>
      <c r="H1072" s="113"/>
    </row>
    <row r="1073" spans="2:8" x14ac:dyDescent="0.2">
      <c r="B1073" s="113"/>
      <c r="C1073" s="113"/>
      <c r="D1073" s="113"/>
      <c r="E1073" s="114"/>
      <c r="F1073" s="113"/>
      <c r="G1073" s="114"/>
      <c r="H1073" s="113"/>
    </row>
    <row r="1074" spans="2:8" x14ac:dyDescent="0.2">
      <c r="B1074" s="113"/>
      <c r="C1074" s="113"/>
      <c r="D1074" s="113"/>
      <c r="E1074" s="114"/>
      <c r="F1074" s="113"/>
      <c r="G1074" s="114"/>
      <c r="H1074" s="113"/>
    </row>
    <row r="1075" spans="2:8" x14ac:dyDescent="0.2">
      <c r="B1075" s="113"/>
      <c r="C1075" s="113"/>
      <c r="D1075" s="113"/>
      <c r="E1075" s="114"/>
      <c r="F1075" s="113"/>
      <c r="G1075" s="114"/>
      <c r="H1075" s="113"/>
    </row>
    <row r="1076" spans="2:8" x14ac:dyDescent="0.2">
      <c r="B1076" s="113"/>
      <c r="C1076" s="113"/>
      <c r="D1076" s="113"/>
      <c r="E1076" s="114"/>
      <c r="F1076" s="113"/>
      <c r="G1076" s="114"/>
      <c r="H1076" s="113"/>
    </row>
    <row r="1077" spans="2:8" x14ac:dyDescent="0.2">
      <c r="B1077" s="113"/>
      <c r="C1077" s="113"/>
      <c r="D1077" s="113"/>
      <c r="E1077" s="114"/>
      <c r="F1077" s="113"/>
      <c r="G1077" s="114"/>
      <c r="H1077" s="113"/>
    </row>
    <row r="1078" spans="2:8" x14ac:dyDescent="0.2">
      <c r="B1078" s="113"/>
      <c r="C1078" s="113"/>
      <c r="D1078" s="113"/>
      <c r="E1078" s="114"/>
      <c r="F1078" s="113"/>
      <c r="G1078" s="114"/>
      <c r="H1078" s="113"/>
    </row>
    <row r="1079" spans="2:8" x14ac:dyDescent="0.2">
      <c r="B1079" s="113"/>
      <c r="C1079" s="113"/>
      <c r="D1079" s="113"/>
      <c r="E1079" s="114"/>
      <c r="F1079" s="113"/>
      <c r="G1079" s="114"/>
      <c r="H1079" s="113"/>
    </row>
    <row r="1080" spans="2:8" x14ac:dyDescent="0.2">
      <c r="B1080" s="113"/>
      <c r="C1080" s="113"/>
      <c r="D1080" s="113"/>
      <c r="E1080" s="114"/>
      <c r="F1080" s="113"/>
      <c r="G1080" s="114"/>
      <c r="H1080" s="113"/>
    </row>
    <row r="1081" spans="2:8" x14ac:dyDescent="0.2">
      <c r="B1081" s="113"/>
      <c r="C1081" s="113"/>
      <c r="D1081" s="113"/>
      <c r="E1081" s="114"/>
      <c r="F1081" s="113"/>
      <c r="G1081" s="114"/>
      <c r="H1081" s="113"/>
    </row>
    <row r="1082" spans="2:8" x14ac:dyDescent="0.2">
      <c r="B1082" s="113"/>
      <c r="C1082" s="113"/>
      <c r="D1082" s="113"/>
      <c r="E1082" s="114"/>
      <c r="F1082" s="113"/>
      <c r="G1082" s="114"/>
      <c r="H1082" s="113"/>
    </row>
    <row r="1083" spans="2:8" x14ac:dyDescent="0.2">
      <c r="B1083" s="113"/>
      <c r="C1083" s="113"/>
      <c r="D1083" s="113"/>
      <c r="E1083" s="114"/>
      <c r="F1083" s="113"/>
      <c r="G1083" s="114"/>
      <c r="H1083" s="113"/>
    </row>
    <row r="1084" spans="2:8" x14ac:dyDescent="0.2">
      <c r="B1084" s="113"/>
      <c r="C1084" s="113"/>
      <c r="D1084" s="113"/>
      <c r="E1084" s="114"/>
      <c r="F1084" s="113"/>
      <c r="G1084" s="114"/>
      <c r="H1084" s="113"/>
    </row>
    <row r="1085" spans="2:8" x14ac:dyDescent="0.2">
      <c r="B1085" s="113"/>
      <c r="C1085" s="113"/>
      <c r="D1085" s="113"/>
      <c r="E1085" s="114"/>
      <c r="F1085" s="113"/>
      <c r="G1085" s="114"/>
      <c r="H1085" s="113"/>
    </row>
    <row r="1086" spans="2:8" x14ac:dyDescent="0.2">
      <c r="B1086" s="113"/>
      <c r="C1086" s="113"/>
      <c r="D1086" s="113"/>
      <c r="E1086" s="114"/>
      <c r="F1086" s="113"/>
      <c r="G1086" s="114"/>
      <c r="H1086" s="113"/>
    </row>
    <row r="1087" spans="2:8" x14ac:dyDescent="0.2">
      <c r="B1087" s="113"/>
      <c r="C1087" s="113"/>
      <c r="D1087" s="113"/>
      <c r="E1087" s="114"/>
      <c r="F1087" s="113"/>
      <c r="G1087" s="114"/>
      <c r="H1087" s="113"/>
    </row>
    <row r="1088" spans="2:8" x14ac:dyDescent="0.2">
      <c r="B1088" s="113"/>
      <c r="C1088" s="113"/>
      <c r="D1088" s="113"/>
      <c r="E1088" s="114"/>
      <c r="F1088" s="113"/>
      <c r="G1088" s="114"/>
      <c r="H1088" s="113"/>
    </row>
    <row r="1089" spans="2:8" x14ac:dyDescent="0.2">
      <c r="B1089" s="113"/>
      <c r="C1089" s="113"/>
      <c r="D1089" s="113"/>
      <c r="E1089" s="114"/>
      <c r="F1089" s="113"/>
      <c r="G1089" s="114"/>
      <c r="H1089" s="113"/>
    </row>
    <row r="1090" spans="2:8" x14ac:dyDescent="0.2">
      <c r="B1090" s="113"/>
      <c r="C1090" s="113"/>
      <c r="D1090" s="113"/>
      <c r="E1090" s="114"/>
      <c r="F1090" s="113"/>
      <c r="G1090" s="114"/>
      <c r="H1090" s="113"/>
    </row>
    <row r="1091" spans="2:8" x14ac:dyDescent="0.2">
      <c r="B1091" s="113"/>
      <c r="C1091" s="113"/>
      <c r="D1091" s="113"/>
      <c r="E1091" s="114"/>
      <c r="F1091" s="113"/>
      <c r="G1091" s="114"/>
      <c r="H1091" s="113"/>
    </row>
    <row r="1092" spans="2:8" x14ac:dyDescent="0.2">
      <c r="B1092" s="113"/>
      <c r="C1092" s="113"/>
      <c r="D1092" s="113"/>
      <c r="E1092" s="114"/>
      <c r="F1092" s="113"/>
      <c r="G1092" s="114"/>
      <c r="H1092" s="113"/>
    </row>
    <row r="1093" spans="2:8" x14ac:dyDescent="0.2">
      <c r="B1093" s="113"/>
      <c r="C1093" s="113"/>
      <c r="D1093" s="113"/>
      <c r="E1093" s="114"/>
      <c r="F1093" s="113"/>
      <c r="G1093" s="114"/>
      <c r="H1093" s="113"/>
    </row>
    <row r="1094" spans="2:8" x14ac:dyDescent="0.2">
      <c r="B1094" s="113"/>
      <c r="C1094" s="113"/>
      <c r="D1094" s="113"/>
      <c r="E1094" s="114"/>
      <c r="F1094" s="113"/>
      <c r="G1094" s="114"/>
      <c r="H1094" s="113"/>
    </row>
    <row r="1095" spans="2:8" x14ac:dyDescent="0.2">
      <c r="B1095" s="113"/>
      <c r="C1095" s="113"/>
      <c r="D1095" s="113"/>
      <c r="E1095" s="114"/>
      <c r="F1095" s="113"/>
      <c r="G1095" s="114"/>
      <c r="H1095" s="113"/>
    </row>
    <row r="1096" spans="2:8" x14ac:dyDescent="0.2">
      <c r="B1096" s="113"/>
      <c r="C1096" s="113"/>
      <c r="D1096" s="113"/>
      <c r="E1096" s="114"/>
      <c r="F1096" s="113"/>
      <c r="G1096" s="114"/>
      <c r="H1096" s="113"/>
    </row>
    <row r="1097" spans="2:8" x14ac:dyDescent="0.2">
      <c r="B1097" s="113"/>
      <c r="C1097" s="113"/>
      <c r="D1097" s="113"/>
      <c r="E1097" s="114"/>
      <c r="F1097" s="113"/>
      <c r="G1097" s="114"/>
      <c r="H1097" s="113"/>
    </row>
    <row r="1098" spans="2:8" x14ac:dyDescent="0.2">
      <c r="B1098" s="113"/>
      <c r="C1098" s="113"/>
      <c r="D1098" s="113"/>
      <c r="E1098" s="114"/>
      <c r="F1098" s="113"/>
      <c r="G1098" s="114"/>
      <c r="H1098" s="113"/>
    </row>
    <row r="1099" spans="2:8" x14ac:dyDescent="0.2">
      <c r="B1099" s="113"/>
      <c r="C1099" s="113"/>
      <c r="D1099" s="113"/>
      <c r="E1099" s="114"/>
      <c r="F1099" s="113"/>
      <c r="G1099" s="114"/>
      <c r="H1099" s="113"/>
    </row>
    <row r="1100" spans="2:8" x14ac:dyDescent="0.2">
      <c r="B1100" s="113"/>
      <c r="C1100" s="113"/>
      <c r="D1100" s="113"/>
      <c r="E1100" s="114"/>
      <c r="F1100" s="113"/>
      <c r="G1100" s="114"/>
      <c r="H1100" s="113"/>
    </row>
    <row r="1101" spans="2:8" x14ac:dyDescent="0.2">
      <c r="B1101" s="113"/>
      <c r="C1101" s="113"/>
      <c r="D1101" s="113"/>
      <c r="E1101" s="114"/>
      <c r="F1101" s="113"/>
      <c r="G1101" s="114"/>
      <c r="H1101" s="113"/>
    </row>
    <row r="1102" spans="2:8" x14ac:dyDescent="0.2">
      <c r="B1102" s="113"/>
      <c r="C1102" s="113"/>
      <c r="D1102" s="113"/>
      <c r="E1102" s="114"/>
      <c r="F1102" s="113"/>
      <c r="G1102" s="114"/>
      <c r="H1102" s="113"/>
    </row>
    <row r="1103" spans="2:8" x14ac:dyDescent="0.2">
      <c r="B1103" s="113"/>
      <c r="C1103" s="113"/>
      <c r="D1103" s="113"/>
      <c r="E1103" s="114"/>
      <c r="F1103" s="113"/>
      <c r="G1103" s="114"/>
      <c r="H1103" s="113"/>
    </row>
    <row r="1104" spans="2:8" x14ac:dyDescent="0.2">
      <c r="B1104" s="113"/>
      <c r="C1104" s="113"/>
      <c r="D1104" s="113"/>
      <c r="E1104" s="114"/>
      <c r="F1104" s="113"/>
      <c r="G1104" s="114"/>
      <c r="H1104" s="113"/>
    </row>
    <row r="1105" spans="2:8" x14ac:dyDescent="0.2">
      <c r="B1105" s="113"/>
      <c r="C1105" s="113"/>
      <c r="D1105" s="113"/>
      <c r="E1105" s="114"/>
      <c r="F1105" s="113"/>
      <c r="G1105" s="114"/>
      <c r="H1105" s="113"/>
    </row>
    <row r="1106" spans="2:8" x14ac:dyDescent="0.2">
      <c r="B1106" s="113"/>
      <c r="C1106" s="113"/>
      <c r="D1106" s="113"/>
      <c r="E1106" s="114"/>
      <c r="F1106" s="113"/>
      <c r="G1106" s="114"/>
      <c r="H1106" s="113"/>
    </row>
    <row r="1107" spans="2:8" x14ac:dyDescent="0.2">
      <c r="B1107" s="113"/>
      <c r="C1107" s="113"/>
      <c r="D1107" s="113"/>
      <c r="E1107" s="114"/>
      <c r="F1107" s="113"/>
      <c r="G1107" s="114"/>
      <c r="H1107" s="113"/>
    </row>
    <row r="1108" spans="2:8" x14ac:dyDescent="0.2">
      <c r="B1108" s="113"/>
      <c r="C1108" s="113"/>
      <c r="D1108" s="113"/>
      <c r="E1108" s="114"/>
      <c r="F1108" s="113"/>
      <c r="G1108" s="114"/>
      <c r="H1108" s="113"/>
    </row>
    <row r="1109" spans="2:8" x14ac:dyDescent="0.2">
      <c r="B1109" s="113"/>
      <c r="C1109" s="113"/>
      <c r="D1109" s="113"/>
      <c r="E1109" s="114"/>
      <c r="F1109" s="113"/>
      <c r="G1109" s="114"/>
      <c r="H1109" s="113"/>
    </row>
    <row r="1110" spans="2:8" x14ac:dyDescent="0.2">
      <c r="B1110" s="113"/>
      <c r="C1110" s="113"/>
      <c r="D1110" s="113"/>
      <c r="E1110" s="114"/>
      <c r="F1110" s="113"/>
      <c r="G1110" s="114"/>
      <c r="H1110" s="113"/>
    </row>
    <row r="1111" spans="2:8" x14ac:dyDescent="0.2">
      <c r="B1111" s="113"/>
      <c r="C1111" s="113"/>
      <c r="D1111" s="113"/>
      <c r="E1111" s="114"/>
      <c r="F1111" s="113"/>
      <c r="G1111" s="114"/>
      <c r="H1111" s="113"/>
    </row>
    <row r="1112" spans="2:8" x14ac:dyDescent="0.2">
      <c r="B1112" s="113"/>
      <c r="C1112" s="113"/>
      <c r="D1112" s="113"/>
      <c r="E1112" s="114"/>
      <c r="F1112" s="113"/>
      <c r="G1112" s="114"/>
      <c r="H1112" s="113"/>
    </row>
    <row r="1113" spans="2:8" x14ac:dyDescent="0.2">
      <c r="B1113" s="113"/>
      <c r="C1113" s="113"/>
      <c r="D1113" s="113"/>
      <c r="E1113" s="114"/>
      <c r="F1113" s="113"/>
      <c r="G1113" s="114"/>
      <c r="H1113" s="113"/>
    </row>
    <row r="1114" spans="2:8" x14ac:dyDescent="0.2">
      <c r="B1114" s="113"/>
      <c r="C1114" s="113"/>
      <c r="D1114" s="113"/>
      <c r="E1114" s="114"/>
      <c r="F1114" s="113"/>
      <c r="G1114" s="114"/>
      <c r="H1114" s="113"/>
    </row>
    <row r="1115" spans="2:8" x14ac:dyDescent="0.2">
      <c r="B1115" s="113"/>
      <c r="C1115" s="113"/>
      <c r="D1115" s="113"/>
      <c r="E1115" s="114"/>
      <c r="F1115" s="113"/>
      <c r="G1115" s="114"/>
      <c r="H1115" s="113"/>
    </row>
    <row r="1116" spans="2:8" x14ac:dyDescent="0.2">
      <c r="B1116" s="113"/>
      <c r="C1116" s="113"/>
      <c r="D1116" s="113"/>
      <c r="E1116" s="114"/>
      <c r="F1116" s="113"/>
      <c r="G1116" s="114"/>
      <c r="H1116" s="113"/>
    </row>
    <row r="1117" spans="2:8" x14ac:dyDescent="0.2">
      <c r="B1117" s="113"/>
      <c r="C1117" s="113"/>
      <c r="D1117" s="113"/>
      <c r="E1117" s="114"/>
      <c r="F1117" s="113"/>
      <c r="G1117" s="114"/>
      <c r="H1117" s="113"/>
    </row>
    <row r="1118" spans="2:8" x14ac:dyDescent="0.2">
      <c r="B1118" s="113"/>
      <c r="C1118" s="113"/>
      <c r="D1118" s="113"/>
      <c r="E1118" s="114"/>
      <c r="F1118" s="113"/>
      <c r="G1118" s="114"/>
      <c r="H1118" s="113"/>
    </row>
    <row r="1119" spans="2:8" x14ac:dyDescent="0.2">
      <c r="B1119" s="113"/>
      <c r="C1119" s="113"/>
      <c r="D1119" s="113"/>
      <c r="E1119" s="114"/>
      <c r="F1119" s="113"/>
      <c r="G1119" s="114"/>
      <c r="H1119" s="113"/>
    </row>
    <row r="1120" spans="2:8" x14ac:dyDescent="0.2">
      <c r="B1120" s="113"/>
      <c r="C1120" s="113"/>
      <c r="D1120" s="113"/>
      <c r="E1120" s="114"/>
      <c r="F1120" s="113"/>
      <c r="G1120" s="114"/>
      <c r="H1120" s="113"/>
    </row>
    <row r="1121" spans="2:8" x14ac:dyDescent="0.2">
      <c r="B1121" s="113"/>
      <c r="C1121" s="113"/>
      <c r="D1121" s="113"/>
      <c r="E1121" s="114"/>
      <c r="F1121" s="113"/>
      <c r="G1121" s="114"/>
      <c r="H1121" s="113"/>
    </row>
    <row r="1122" spans="2:8" x14ac:dyDescent="0.2">
      <c r="B1122" s="113"/>
      <c r="C1122" s="113"/>
      <c r="D1122" s="113"/>
      <c r="E1122" s="114"/>
      <c r="F1122" s="113"/>
      <c r="G1122" s="114"/>
      <c r="H1122" s="113"/>
    </row>
    <row r="1123" spans="2:8" x14ac:dyDescent="0.2">
      <c r="B1123" s="113"/>
      <c r="C1123" s="113"/>
      <c r="D1123" s="113"/>
      <c r="E1123" s="114"/>
      <c r="F1123" s="113"/>
      <c r="G1123" s="114"/>
      <c r="H1123" s="113"/>
    </row>
    <row r="1124" spans="2:8" x14ac:dyDescent="0.2">
      <c r="B1124" s="113"/>
      <c r="C1124" s="113"/>
      <c r="D1124" s="113"/>
      <c r="E1124" s="114"/>
      <c r="F1124" s="113"/>
      <c r="G1124" s="114"/>
      <c r="H1124" s="113"/>
    </row>
    <row r="1125" spans="2:8" x14ac:dyDescent="0.2">
      <c r="B1125" s="113"/>
      <c r="C1125" s="113"/>
      <c r="D1125" s="113"/>
      <c r="E1125" s="114"/>
      <c r="F1125" s="113"/>
      <c r="G1125" s="114"/>
      <c r="H1125" s="113"/>
    </row>
    <row r="1126" spans="2:8" x14ac:dyDescent="0.2">
      <c r="B1126" s="113"/>
      <c r="C1126" s="113"/>
      <c r="D1126" s="113"/>
      <c r="E1126" s="114"/>
      <c r="F1126" s="113"/>
      <c r="G1126" s="114"/>
      <c r="H1126" s="113"/>
    </row>
    <row r="1127" spans="2:8" x14ac:dyDescent="0.2">
      <c r="B1127" s="113"/>
      <c r="C1127" s="113"/>
      <c r="D1127" s="113"/>
      <c r="E1127" s="114"/>
      <c r="F1127" s="113"/>
      <c r="G1127" s="114"/>
      <c r="H1127" s="113"/>
    </row>
    <row r="1128" spans="2:8" x14ac:dyDescent="0.2">
      <c r="B1128" s="113"/>
      <c r="C1128" s="113"/>
      <c r="D1128" s="113"/>
      <c r="E1128" s="114"/>
      <c r="F1128" s="113"/>
      <c r="G1128" s="114"/>
      <c r="H1128" s="113"/>
    </row>
    <row r="1129" spans="2:8" x14ac:dyDescent="0.2">
      <c r="B1129" s="113"/>
      <c r="C1129" s="113"/>
      <c r="D1129" s="113"/>
      <c r="E1129" s="114"/>
      <c r="F1129" s="113"/>
      <c r="G1129" s="114"/>
      <c r="H1129" s="113"/>
    </row>
    <row r="1130" spans="2:8" x14ac:dyDescent="0.2">
      <c r="B1130" s="113"/>
      <c r="C1130" s="113"/>
      <c r="D1130" s="113"/>
      <c r="E1130" s="114"/>
      <c r="F1130" s="113"/>
      <c r="G1130" s="114"/>
      <c r="H1130" s="113"/>
    </row>
    <row r="1131" spans="2:8" x14ac:dyDescent="0.2">
      <c r="B1131" s="113"/>
      <c r="C1131" s="113"/>
      <c r="D1131" s="113"/>
      <c r="E1131" s="114"/>
      <c r="F1131" s="113"/>
      <c r="G1131" s="114"/>
      <c r="H1131" s="113"/>
    </row>
    <row r="1132" spans="2:8" x14ac:dyDescent="0.2">
      <c r="B1132" s="113"/>
      <c r="C1132" s="113"/>
      <c r="D1132" s="113"/>
      <c r="E1132" s="114"/>
      <c r="F1132" s="113"/>
      <c r="G1132" s="114"/>
      <c r="H1132" s="113"/>
    </row>
    <row r="1133" spans="2:8" x14ac:dyDescent="0.2">
      <c r="B1133" s="113"/>
      <c r="C1133" s="113"/>
      <c r="D1133" s="113"/>
      <c r="E1133" s="114"/>
      <c r="F1133" s="113"/>
      <c r="G1133" s="114"/>
      <c r="H1133" s="113"/>
    </row>
    <row r="1134" spans="2:8" x14ac:dyDescent="0.2">
      <c r="B1134" s="113"/>
      <c r="C1134" s="113"/>
      <c r="D1134" s="113"/>
      <c r="E1134" s="114"/>
      <c r="F1134" s="113"/>
      <c r="G1134" s="114"/>
      <c r="H1134" s="113"/>
    </row>
    <row r="1135" spans="2:8" x14ac:dyDescent="0.2">
      <c r="B1135" s="113"/>
      <c r="C1135" s="113"/>
      <c r="D1135" s="113"/>
      <c r="E1135" s="114"/>
      <c r="F1135" s="113"/>
      <c r="G1135" s="114"/>
      <c r="H1135" s="113"/>
    </row>
    <row r="1136" spans="2:8" x14ac:dyDescent="0.2">
      <c r="B1136" s="113"/>
      <c r="C1136" s="113"/>
      <c r="D1136" s="113"/>
      <c r="E1136" s="114"/>
      <c r="F1136" s="113"/>
      <c r="G1136" s="114"/>
      <c r="H1136" s="113"/>
    </row>
    <row r="1137" spans="2:8" x14ac:dyDescent="0.2">
      <c r="B1137" s="113"/>
      <c r="C1137" s="113"/>
      <c r="D1137" s="113"/>
      <c r="E1137" s="114"/>
      <c r="F1137" s="113"/>
      <c r="G1137" s="114"/>
      <c r="H1137" s="113"/>
    </row>
    <row r="1138" spans="2:8" x14ac:dyDescent="0.2">
      <c r="B1138" s="113"/>
      <c r="C1138" s="113"/>
      <c r="D1138" s="113"/>
      <c r="E1138" s="114"/>
      <c r="F1138" s="113"/>
      <c r="G1138" s="114"/>
      <c r="H1138" s="113"/>
    </row>
    <row r="1139" spans="2:8" x14ac:dyDescent="0.2">
      <c r="B1139" s="113"/>
      <c r="C1139" s="113"/>
      <c r="D1139" s="113"/>
      <c r="E1139" s="114"/>
      <c r="F1139" s="113"/>
      <c r="G1139" s="114"/>
      <c r="H1139" s="113"/>
    </row>
    <row r="1140" spans="2:8" x14ac:dyDescent="0.2">
      <c r="B1140" s="113"/>
      <c r="C1140" s="113"/>
      <c r="D1140" s="113"/>
      <c r="E1140" s="114"/>
      <c r="F1140" s="113"/>
      <c r="G1140" s="114"/>
      <c r="H1140" s="113"/>
    </row>
    <row r="1141" spans="2:8" x14ac:dyDescent="0.2">
      <c r="B1141" s="113"/>
      <c r="C1141" s="113"/>
      <c r="D1141" s="113"/>
      <c r="E1141" s="114"/>
      <c r="F1141" s="113"/>
      <c r="G1141" s="114"/>
      <c r="H1141" s="113"/>
    </row>
    <row r="1142" spans="2:8" x14ac:dyDescent="0.2">
      <c r="B1142" s="113"/>
      <c r="C1142" s="113"/>
      <c r="D1142" s="113"/>
      <c r="E1142" s="114"/>
      <c r="F1142" s="113"/>
      <c r="G1142" s="114"/>
      <c r="H1142" s="113"/>
    </row>
    <row r="1143" spans="2:8" x14ac:dyDescent="0.2">
      <c r="B1143" s="113"/>
      <c r="C1143" s="113"/>
      <c r="D1143" s="113"/>
      <c r="E1143" s="114"/>
      <c r="F1143" s="113"/>
      <c r="G1143" s="114"/>
      <c r="H1143" s="113"/>
    </row>
    <row r="1144" spans="2:8" x14ac:dyDescent="0.2">
      <c r="B1144" s="113"/>
      <c r="C1144" s="113"/>
      <c r="D1144" s="113"/>
      <c r="E1144" s="114"/>
      <c r="F1144" s="113"/>
      <c r="G1144" s="114"/>
      <c r="H1144" s="113"/>
    </row>
    <row r="1145" spans="2:8" x14ac:dyDescent="0.2">
      <c r="B1145" s="113"/>
      <c r="C1145" s="113"/>
      <c r="D1145" s="113"/>
      <c r="E1145" s="114"/>
      <c r="F1145" s="113"/>
      <c r="G1145" s="114"/>
      <c r="H1145" s="113"/>
    </row>
    <row r="1146" spans="2:8" x14ac:dyDescent="0.2">
      <c r="B1146" s="113"/>
      <c r="C1146" s="113"/>
      <c r="D1146" s="113"/>
      <c r="E1146" s="114"/>
      <c r="F1146" s="113"/>
      <c r="G1146" s="114"/>
      <c r="H1146" s="113"/>
    </row>
    <row r="1147" spans="2:8" x14ac:dyDescent="0.2">
      <c r="B1147" s="113"/>
      <c r="C1147" s="113"/>
      <c r="D1147" s="113"/>
      <c r="E1147" s="114"/>
      <c r="F1147" s="113"/>
      <c r="G1147" s="114"/>
      <c r="H1147" s="113"/>
    </row>
    <row r="1148" spans="2:8" x14ac:dyDescent="0.2">
      <c r="B1148" s="113"/>
      <c r="C1148" s="113"/>
      <c r="D1148" s="113"/>
      <c r="E1148" s="114"/>
      <c r="F1148" s="113"/>
      <c r="G1148" s="114"/>
      <c r="H1148" s="113"/>
    </row>
    <row r="1149" spans="2:8" x14ac:dyDescent="0.2">
      <c r="B1149" s="113"/>
      <c r="C1149" s="113"/>
      <c r="D1149" s="113"/>
      <c r="E1149" s="114"/>
      <c r="F1149" s="113"/>
      <c r="G1149" s="114"/>
      <c r="H1149" s="113"/>
    </row>
    <row r="1150" spans="2:8" x14ac:dyDescent="0.2">
      <c r="B1150" s="113"/>
      <c r="C1150" s="113"/>
      <c r="D1150" s="113"/>
      <c r="E1150" s="114"/>
      <c r="F1150" s="113"/>
      <c r="G1150" s="114"/>
      <c r="H1150" s="113"/>
    </row>
    <row r="1151" spans="2:8" x14ac:dyDescent="0.2">
      <c r="B1151" s="113"/>
      <c r="C1151" s="113"/>
      <c r="D1151" s="113"/>
      <c r="E1151" s="114"/>
      <c r="F1151" s="113"/>
      <c r="G1151" s="114"/>
      <c r="H1151" s="113"/>
    </row>
    <row r="1152" spans="2:8" x14ac:dyDescent="0.2">
      <c r="B1152" s="113"/>
      <c r="C1152" s="113"/>
      <c r="D1152" s="113"/>
      <c r="E1152" s="114"/>
      <c r="F1152" s="113"/>
      <c r="G1152" s="114"/>
      <c r="H1152" s="113"/>
    </row>
    <row r="1153" spans="2:8" x14ac:dyDescent="0.2">
      <c r="B1153" s="113"/>
      <c r="C1153" s="113"/>
      <c r="D1153" s="113"/>
      <c r="E1153" s="114"/>
      <c r="F1153" s="113"/>
      <c r="G1153" s="114"/>
      <c r="H1153" s="113"/>
    </row>
    <row r="1154" spans="2:8" x14ac:dyDescent="0.2">
      <c r="B1154" s="113"/>
      <c r="C1154" s="113"/>
      <c r="D1154" s="113"/>
      <c r="E1154" s="114"/>
      <c r="F1154" s="113"/>
      <c r="G1154" s="114"/>
      <c r="H1154" s="113"/>
    </row>
    <row r="1155" spans="2:8" x14ac:dyDescent="0.2">
      <c r="B1155" s="113"/>
      <c r="C1155" s="113"/>
      <c r="D1155" s="113"/>
      <c r="E1155" s="114"/>
      <c r="F1155" s="113"/>
      <c r="G1155" s="114"/>
      <c r="H1155" s="113"/>
    </row>
    <row r="1156" spans="2:8" x14ac:dyDescent="0.2">
      <c r="B1156" s="113"/>
      <c r="C1156" s="113"/>
      <c r="D1156" s="113"/>
      <c r="E1156" s="114"/>
      <c r="F1156" s="113"/>
      <c r="G1156" s="114"/>
      <c r="H1156" s="113"/>
    </row>
    <row r="1157" spans="2:8" x14ac:dyDescent="0.2">
      <c r="B1157" s="113"/>
      <c r="C1157" s="113"/>
      <c r="D1157" s="113"/>
      <c r="E1157" s="114"/>
      <c r="F1157" s="113"/>
      <c r="G1157" s="114"/>
      <c r="H1157" s="113"/>
    </row>
    <row r="1158" spans="2:8" x14ac:dyDescent="0.2">
      <c r="B1158" s="113"/>
      <c r="C1158" s="113"/>
      <c r="D1158" s="113"/>
      <c r="E1158" s="114"/>
      <c r="F1158" s="113"/>
      <c r="G1158" s="114"/>
      <c r="H1158" s="113"/>
    </row>
    <row r="1159" spans="2:8" x14ac:dyDescent="0.2">
      <c r="B1159" s="113"/>
      <c r="C1159" s="113"/>
      <c r="D1159" s="113"/>
      <c r="E1159" s="114"/>
      <c r="F1159" s="113"/>
      <c r="G1159" s="114"/>
      <c r="H1159" s="113"/>
    </row>
    <row r="1160" spans="2:8" x14ac:dyDescent="0.2">
      <c r="B1160" s="113"/>
      <c r="C1160" s="113"/>
      <c r="D1160" s="113"/>
      <c r="E1160" s="114"/>
      <c r="F1160" s="113"/>
      <c r="G1160" s="114"/>
      <c r="H1160" s="113"/>
    </row>
    <row r="1161" spans="2:8" x14ac:dyDescent="0.2">
      <c r="B1161" s="113"/>
      <c r="C1161" s="113"/>
      <c r="D1161" s="113"/>
      <c r="E1161" s="114"/>
      <c r="F1161" s="113"/>
      <c r="G1161" s="114"/>
      <c r="H1161" s="113"/>
    </row>
    <row r="1162" spans="2:8" x14ac:dyDescent="0.2">
      <c r="B1162" s="113"/>
      <c r="C1162" s="113"/>
      <c r="D1162" s="113"/>
      <c r="E1162" s="114"/>
      <c r="F1162" s="113"/>
      <c r="G1162" s="114"/>
      <c r="H1162" s="113"/>
    </row>
    <row r="1163" spans="2:8" x14ac:dyDescent="0.2">
      <c r="B1163" s="113"/>
      <c r="C1163" s="113"/>
      <c r="D1163" s="113"/>
      <c r="E1163" s="114"/>
      <c r="F1163" s="113"/>
      <c r="G1163" s="114"/>
      <c r="H1163" s="113"/>
    </row>
    <row r="1164" spans="2:8" x14ac:dyDescent="0.2">
      <c r="B1164" s="113"/>
      <c r="C1164" s="113"/>
      <c r="D1164" s="113"/>
      <c r="E1164" s="114"/>
      <c r="F1164" s="113"/>
      <c r="G1164" s="114"/>
      <c r="H1164" s="113"/>
    </row>
    <row r="1165" spans="2:8" x14ac:dyDescent="0.2">
      <c r="B1165" s="113"/>
      <c r="C1165" s="113"/>
      <c r="D1165" s="113"/>
      <c r="E1165" s="114"/>
      <c r="F1165" s="113"/>
      <c r="G1165" s="114"/>
      <c r="H1165" s="113"/>
    </row>
    <row r="1166" spans="2:8" x14ac:dyDescent="0.2">
      <c r="B1166" s="113"/>
      <c r="C1166" s="113"/>
      <c r="D1166" s="113"/>
      <c r="E1166" s="114"/>
      <c r="F1166" s="113"/>
      <c r="G1166" s="114"/>
      <c r="H1166" s="113"/>
    </row>
    <row r="1167" spans="2:8" x14ac:dyDescent="0.2">
      <c r="B1167" s="113"/>
      <c r="C1167" s="113"/>
      <c r="D1167" s="113"/>
      <c r="E1167" s="114"/>
      <c r="F1167" s="113"/>
      <c r="G1167" s="114"/>
      <c r="H1167" s="113"/>
    </row>
    <row r="1168" spans="2:8" x14ac:dyDescent="0.2">
      <c r="B1168" s="113"/>
      <c r="C1168" s="113"/>
      <c r="D1168" s="113"/>
      <c r="E1168" s="114"/>
      <c r="F1168" s="113"/>
      <c r="G1168" s="114"/>
      <c r="H1168" s="113"/>
    </row>
    <row r="1169" spans="2:8" x14ac:dyDescent="0.2">
      <c r="B1169" s="113"/>
      <c r="C1169" s="113"/>
      <c r="D1169" s="113"/>
      <c r="E1169" s="114"/>
      <c r="F1169" s="113"/>
      <c r="G1169" s="114"/>
      <c r="H1169" s="113"/>
    </row>
    <row r="1170" spans="2:8" x14ac:dyDescent="0.2">
      <c r="B1170" s="113"/>
      <c r="C1170" s="113"/>
      <c r="D1170" s="113"/>
      <c r="E1170" s="114"/>
      <c r="F1170" s="113"/>
      <c r="G1170" s="114"/>
      <c r="H1170" s="113"/>
    </row>
    <row r="1171" spans="2:8" x14ac:dyDescent="0.2">
      <c r="B1171" s="113"/>
      <c r="C1171" s="113"/>
      <c r="D1171" s="113"/>
      <c r="E1171" s="114"/>
      <c r="F1171" s="113"/>
      <c r="G1171" s="114"/>
      <c r="H1171" s="113"/>
    </row>
    <row r="1172" spans="2:8" x14ac:dyDescent="0.2">
      <c r="B1172" s="113"/>
      <c r="C1172" s="113"/>
      <c r="D1172" s="113"/>
      <c r="E1172" s="114"/>
      <c r="F1172" s="113"/>
      <c r="G1172" s="114"/>
      <c r="H1172" s="113"/>
    </row>
    <row r="1173" spans="2:8" x14ac:dyDescent="0.2">
      <c r="B1173" s="113"/>
      <c r="C1173" s="113"/>
      <c r="D1173" s="113"/>
      <c r="E1173" s="114"/>
      <c r="F1173" s="113"/>
      <c r="G1173" s="114"/>
      <c r="H1173" s="113"/>
    </row>
    <row r="1174" spans="2:8" x14ac:dyDescent="0.2">
      <c r="B1174" s="113"/>
      <c r="C1174" s="113"/>
      <c r="D1174" s="113"/>
      <c r="E1174" s="114"/>
      <c r="F1174" s="113"/>
      <c r="G1174" s="114"/>
      <c r="H1174" s="113"/>
    </row>
    <row r="1175" spans="2:8" x14ac:dyDescent="0.2">
      <c r="B1175" s="113"/>
      <c r="C1175" s="113"/>
      <c r="D1175" s="113"/>
      <c r="E1175" s="114"/>
      <c r="F1175" s="113"/>
      <c r="G1175" s="114"/>
      <c r="H1175" s="113"/>
    </row>
    <row r="1176" spans="2:8" x14ac:dyDescent="0.2">
      <c r="B1176" s="113"/>
      <c r="C1176" s="113"/>
      <c r="D1176" s="113"/>
      <c r="E1176" s="114"/>
      <c r="F1176" s="113"/>
      <c r="G1176" s="114"/>
      <c r="H1176" s="113"/>
    </row>
    <row r="1177" spans="2:8" x14ac:dyDescent="0.2">
      <c r="B1177" s="113"/>
      <c r="C1177" s="113"/>
      <c r="D1177" s="113"/>
      <c r="E1177" s="114"/>
      <c r="F1177" s="113"/>
      <c r="G1177" s="114"/>
      <c r="H1177" s="113"/>
    </row>
    <row r="1178" spans="2:8" x14ac:dyDescent="0.2">
      <c r="B1178" s="113"/>
      <c r="C1178" s="113"/>
      <c r="D1178" s="113"/>
      <c r="E1178" s="114"/>
      <c r="F1178" s="113"/>
      <c r="G1178" s="114"/>
      <c r="H1178" s="113"/>
    </row>
    <row r="1179" spans="2:8" x14ac:dyDescent="0.2">
      <c r="B1179" s="113"/>
      <c r="C1179" s="113"/>
      <c r="D1179" s="113"/>
      <c r="E1179" s="114"/>
      <c r="F1179" s="113"/>
      <c r="G1179" s="114"/>
      <c r="H1179" s="113"/>
    </row>
    <row r="1180" spans="2:8" x14ac:dyDescent="0.2">
      <c r="B1180" s="113"/>
      <c r="C1180" s="113"/>
      <c r="D1180" s="113"/>
      <c r="E1180" s="114"/>
      <c r="F1180" s="113"/>
      <c r="G1180" s="114"/>
      <c r="H1180" s="113"/>
    </row>
    <row r="1181" spans="2:8" x14ac:dyDescent="0.2">
      <c r="B1181" s="113"/>
      <c r="C1181" s="113"/>
      <c r="D1181" s="113"/>
      <c r="E1181" s="114"/>
      <c r="F1181" s="113"/>
      <c r="G1181" s="114"/>
      <c r="H1181" s="113"/>
    </row>
    <row r="1182" spans="2:8" x14ac:dyDescent="0.2">
      <c r="B1182" s="113"/>
      <c r="C1182" s="113"/>
      <c r="D1182" s="113"/>
      <c r="E1182" s="114"/>
      <c r="F1182" s="113"/>
      <c r="G1182" s="114"/>
      <c r="H1182" s="113"/>
    </row>
    <row r="1183" spans="2:8" x14ac:dyDescent="0.2">
      <c r="B1183" s="113"/>
      <c r="C1183" s="113"/>
      <c r="D1183" s="113"/>
      <c r="E1183" s="114"/>
      <c r="F1183" s="113"/>
      <c r="G1183" s="114"/>
      <c r="H1183" s="113"/>
    </row>
    <row r="1184" spans="2:8" x14ac:dyDescent="0.2">
      <c r="B1184" s="113"/>
      <c r="C1184" s="113"/>
      <c r="D1184" s="113"/>
      <c r="E1184" s="114"/>
      <c r="F1184" s="113"/>
      <c r="G1184" s="114"/>
      <c r="H1184" s="113"/>
    </row>
    <row r="1185" spans="2:8" x14ac:dyDescent="0.2">
      <c r="B1185" s="113"/>
      <c r="C1185" s="113"/>
      <c r="D1185" s="113"/>
      <c r="E1185" s="114"/>
      <c r="F1185" s="113"/>
      <c r="G1185" s="114"/>
      <c r="H1185" s="113"/>
    </row>
    <row r="1186" spans="2:8" x14ac:dyDescent="0.2">
      <c r="B1186" s="113"/>
      <c r="C1186" s="113"/>
      <c r="D1186" s="113"/>
      <c r="E1186" s="114"/>
      <c r="F1186" s="113"/>
      <c r="G1186" s="114"/>
      <c r="H1186" s="113"/>
    </row>
    <row r="1187" spans="2:8" x14ac:dyDescent="0.2">
      <c r="B1187" s="113"/>
      <c r="C1187" s="113"/>
      <c r="D1187" s="113"/>
      <c r="E1187" s="114"/>
      <c r="F1187" s="113"/>
      <c r="G1187" s="114"/>
      <c r="H1187" s="113"/>
    </row>
    <row r="1188" spans="2:8" x14ac:dyDescent="0.2">
      <c r="B1188" s="113"/>
      <c r="C1188" s="113"/>
      <c r="D1188" s="113"/>
      <c r="E1188" s="114"/>
      <c r="F1188" s="113"/>
      <c r="G1188" s="114"/>
      <c r="H1188" s="113"/>
    </row>
    <row r="1189" spans="2:8" x14ac:dyDescent="0.2">
      <c r="B1189" s="113"/>
      <c r="C1189" s="113"/>
      <c r="D1189" s="113"/>
      <c r="E1189" s="114"/>
      <c r="F1189" s="113"/>
      <c r="G1189" s="114"/>
      <c r="H1189" s="113"/>
    </row>
    <row r="1190" spans="2:8" x14ac:dyDescent="0.2">
      <c r="B1190" s="113"/>
      <c r="C1190" s="113"/>
      <c r="D1190" s="113"/>
      <c r="E1190" s="114"/>
      <c r="F1190" s="113"/>
      <c r="G1190" s="114"/>
      <c r="H1190" s="113"/>
    </row>
    <row r="1191" spans="2:8" x14ac:dyDescent="0.2">
      <c r="B1191" s="113"/>
      <c r="C1191" s="113"/>
      <c r="D1191" s="113"/>
      <c r="E1191" s="114"/>
      <c r="F1191" s="113"/>
      <c r="G1191" s="114"/>
      <c r="H1191" s="113"/>
    </row>
    <row r="1192" spans="2:8" x14ac:dyDescent="0.2">
      <c r="B1192" s="113"/>
      <c r="C1192" s="113"/>
      <c r="D1192" s="113"/>
      <c r="E1192" s="114"/>
      <c r="F1192" s="113"/>
      <c r="G1192" s="114"/>
      <c r="H1192" s="113"/>
    </row>
    <row r="1193" spans="2:8" x14ac:dyDescent="0.2">
      <c r="B1193" s="113"/>
      <c r="C1193" s="113"/>
      <c r="D1193" s="113"/>
      <c r="E1193" s="114"/>
      <c r="F1193" s="113"/>
      <c r="G1193" s="114"/>
      <c r="H1193" s="113"/>
    </row>
    <row r="1194" spans="2:8" x14ac:dyDescent="0.2">
      <c r="B1194" s="113"/>
      <c r="C1194" s="113"/>
      <c r="D1194" s="113"/>
      <c r="E1194" s="114"/>
      <c r="F1194" s="113"/>
      <c r="G1194" s="114"/>
      <c r="H1194" s="113"/>
    </row>
    <row r="1195" spans="2:8" x14ac:dyDescent="0.2">
      <c r="B1195" s="113"/>
      <c r="C1195" s="113"/>
      <c r="D1195" s="113"/>
      <c r="E1195" s="114"/>
      <c r="F1195" s="113"/>
      <c r="G1195" s="114"/>
      <c r="H1195" s="113"/>
    </row>
    <row r="1196" spans="2:8" x14ac:dyDescent="0.2">
      <c r="B1196" s="113"/>
      <c r="C1196" s="113"/>
      <c r="D1196" s="113"/>
      <c r="E1196" s="114"/>
      <c r="F1196" s="113"/>
      <c r="G1196" s="114"/>
      <c r="H1196" s="113"/>
    </row>
    <row r="1197" spans="2:8" x14ac:dyDescent="0.2">
      <c r="B1197" s="113"/>
      <c r="C1197" s="113"/>
      <c r="D1197" s="113"/>
      <c r="E1197" s="114"/>
      <c r="F1197" s="113"/>
      <c r="G1197" s="114"/>
      <c r="H1197" s="113"/>
    </row>
    <row r="1198" spans="2:8" x14ac:dyDescent="0.2">
      <c r="B1198" s="113"/>
      <c r="C1198" s="113"/>
      <c r="D1198" s="113"/>
      <c r="E1198" s="114"/>
      <c r="F1198" s="113"/>
      <c r="G1198" s="114"/>
      <c r="H1198" s="113"/>
    </row>
    <row r="1199" spans="2:8" x14ac:dyDescent="0.2">
      <c r="B1199" s="113"/>
      <c r="C1199" s="113"/>
      <c r="D1199" s="113"/>
      <c r="E1199" s="114"/>
      <c r="F1199" s="113"/>
      <c r="G1199" s="114"/>
      <c r="H1199" s="113"/>
    </row>
    <row r="1200" spans="2:8" x14ac:dyDescent="0.2">
      <c r="B1200" s="113"/>
      <c r="C1200" s="113"/>
      <c r="D1200" s="113"/>
      <c r="E1200" s="114"/>
      <c r="F1200" s="113"/>
      <c r="G1200" s="114"/>
      <c r="H1200" s="113"/>
    </row>
    <row r="1201" spans="2:8" x14ac:dyDescent="0.2">
      <c r="B1201" s="113"/>
      <c r="C1201" s="113"/>
      <c r="D1201" s="113"/>
      <c r="E1201" s="114"/>
      <c r="F1201" s="113"/>
      <c r="G1201" s="114"/>
      <c r="H1201" s="113"/>
    </row>
    <row r="1202" spans="2:8" x14ac:dyDescent="0.2">
      <c r="B1202" s="113"/>
      <c r="C1202" s="113"/>
      <c r="D1202" s="113"/>
      <c r="E1202" s="114"/>
      <c r="F1202" s="113"/>
      <c r="G1202" s="114"/>
      <c r="H1202" s="113"/>
    </row>
    <row r="1203" spans="2:8" x14ac:dyDescent="0.2">
      <c r="B1203" s="113"/>
      <c r="C1203" s="113"/>
      <c r="D1203" s="113"/>
      <c r="E1203" s="114"/>
      <c r="F1203" s="113"/>
      <c r="G1203" s="114"/>
      <c r="H1203" s="113"/>
    </row>
    <row r="1204" spans="2:8" x14ac:dyDescent="0.2">
      <c r="B1204" s="113"/>
      <c r="C1204" s="113"/>
      <c r="D1204" s="113"/>
      <c r="E1204" s="114"/>
      <c r="F1204" s="113"/>
      <c r="G1204" s="114"/>
      <c r="H1204" s="113"/>
    </row>
    <row r="1205" spans="2:8" x14ac:dyDescent="0.2">
      <c r="B1205" s="113"/>
      <c r="C1205" s="113"/>
      <c r="D1205" s="113"/>
      <c r="E1205" s="114"/>
      <c r="F1205" s="113"/>
      <c r="G1205" s="114"/>
      <c r="H1205" s="113"/>
    </row>
    <row r="1206" spans="2:8" x14ac:dyDescent="0.2">
      <c r="B1206" s="113"/>
      <c r="C1206" s="113"/>
      <c r="D1206" s="113"/>
      <c r="E1206" s="114"/>
      <c r="F1206" s="113"/>
      <c r="G1206" s="114"/>
      <c r="H1206" s="113"/>
    </row>
    <row r="1207" spans="2:8" x14ac:dyDescent="0.2">
      <c r="B1207" s="113"/>
      <c r="C1207" s="113"/>
      <c r="D1207" s="113"/>
      <c r="E1207" s="114"/>
      <c r="F1207" s="113"/>
      <c r="G1207" s="114"/>
      <c r="H1207" s="113"/>
    </row>
    <row r="1208" spans="2:8" x14ac:dyDescent="0.2">
      <c r="B1208" s="113"/>
      <c r="C1208" s="113"/>
      <c r="D1208" s="113"/>
      <c r="E1208" s="114"/>
      <c r="F1208" s="113"/>
      <c r="G1208" s="114"/>
      <c r="H1208" s="113"/>
    </row>
    <row r="1209" spans="2:8" x14ac:dyDescent="0.2">
      <c r="B1209" s="113"/>
      <c r="C1209" s="113"/>
      <c r="D1209" s="113"/>
      <c r="E1209" s="114"/>
      <c r="F1209" s="113"/>
      <c r="G1209" s="114"/>
      <c r="H1209" s="113"/>
    </row>
    <row r="1210" spans="2:8" x14ac:dyDescent="0.2">
      <c r="B1210" s="113"/>
      <c r="C1210" s="113"/>
      <c r="D1210" s="113"/>
      <c r="E1210" s="114"/>
      <c r="F1210" s="113"/>
      <c r="G1210" s="114"/>
      <c r="H1210" s="113"/>
    </row>
    <row r="1211" spans="2:8" x14ac:dyDescent="0.2">
      <c r="B1211" s="113"/>
      <c r="C1211" s="113"/>
      <c r="D1211" s="113"/>
      <c r="E1211" s="114"/>
      <c r="F1211" s="113"/>
      <c r="G1211" s="114"/>
      <c r="H1211" s="113"/>
    </row>
    <row r="1212" spans="2:8" x14ac:dyDescent="0.2">
      <c r="B1212" s="113"/>
      <c r="C1212" s="113"/>
      <c r="D1212" s="113"/>
      <c r="E1212" s="114"/>
      <c r="F1212" s="113"/>
      <c r="G1212" s="114"/>
      <c r="H1212" s="113"/>
    </row>
    <row r="1213" spans="2:8" x14ac:dyDescent="0.2">
      <c r="B1213" s="113"/>
      <c r="C1213" s="113"/>
      <c r="D1213" s="113"/>
      <c r="E1213" s="114"/>
      <c r="F1213" s="113"/>
      <c r="G1213" s="114"/>
      <c r="H1213" s="113"/>
    </row>
    <row r="1214" spans="2:8" x14ac:dyDescent="0.2">
      <c r="B1214" s="113"/>
      <c r="C1214" s="113"/>
      <c r="D1214" s="113"/>
      <c r="E1214" s="114"/>
      <c r="F1214" s="113"/>
      <c r="G1214" s="114"/>
      <c r="H1214" s="113"/>
    </row>
    <row r="1215" spans="2:8" x14ac:dyDescent="0.2">
      <c r="B1215" s="113"/>
      <c r="C1215" s="113"/>
      <c r="D1215" s="113"/>
      <c r="E1215" s="114"/>
      <c r="F1215" s="113"/>
      <c r="G1215" s="114"/>
      <c r="H1215" s="113"/>
    </row>
    <row r="1216" spans="2:8" x14ac:dyDescent="0.2">
      <c r="B1216" s="113"/>
      <c r="C1216" s="113"/>
      <c r="D1216" s="113"/>
      <c r="E1216" s="114"/>
      <c r="F1216" s="113"/>
      <c r="G1216" s="114"/>
      <c r="H1216" s="113"/>
    </row>
    <row r="1217" spans="2:8" x14ac:dyDescent="0.2">
      <c r="B1217" s="113"/>
      <c r="C1217" s="113"/>
      <c r="D1217" s="113"/>
      <c r="E1217" s="114"/>
      <c r="F1217" s="113"/>
      <c r="G1217" s="114"/>
      <c r="H1217" s="113"/>
    </row>
    <row r="1218" spans="2:8" x14ac:dyDescent="0.2">
      <c r="B1218" s="113"/>
      <c r="C1218" s="113"/>
      <c r="D1218" s="113"/>
      <c r="E1218" s="114"/>
      <c r="F1218" s="113"/>
      <c r="G1218" s="114"/>
      <c r="H1218" s="113"/>
    </row>
    <row r="1219" spans="2:8" x14ac:dyDescent="0.2">
      <c r="B1219" s="113"/>
      <c r="C1219" s="113"/>
      <c r="D1219" s="113"/>
      <c r="E1219" s="114"/>
      <c r="F1219" s="113"/>
      <c r="G1219" s="114"/>
      <c r="H1219" s="113"/>
    </row>
    <row r="1220" spans="2:8" x14ac:dyDescent="0.2">
      <c r="B1220" s="113"/>
      <c r="C1220" s="113"/>
      <c r="D1220" s="113"/>
      <c r="E1220" s="114"/>
      <c r="F1220" s="113"/>
      <c r="G1220" s="114"/>
      <c r="H1220" s="113"/>
    </row>
    <row r="1221" spans="2:8" x14ac:dyDescent="0.2">
      <c r="B1221" s="113"/>
      <c r="C1221" s="113"/>
      <c r="D1221" s="113"/>
      <c r="E1221" s="114"/>
      <c r="F1221" s="113"/>
      <c r="G1221" s="114"/>
      <c r="H1221" s="113"/>
    </row>
    <row r="1222" spans="2:8" x14ac:dyDescent="0.2">
      <c r="B1222" s="113"/>
      <c r="C1222" s="113"/>
      <c r="D1222" s="113"/>
      <c r="E1222" s="114"/>
      <c r="F1222" s="113"/>
      <c r="G1222" s="114"/>
      <c r="H1222" s="113"/>
    </row>
    <row r="1223" spans="2:8" x14ac:dyDescent="0.2">
      <c r="B1223" s="113"/>
      <c r="C1223" s="113"/>
      <c r="D1223" s="113"/>
      <c r="E1223" s="114"/>
      <c r="F1223" s="113"/>
      <c r="G1223" s="114"/>
      <c r="H1223" s="113"/>
    </row>
    <row r="1224" spans="2:8" x14ac:dyDescent="0.2">
      <c r="B1224" s="113"/>
      <c r="C1224" s="113"/>
      <c r="D1224" s="113"/>
      <c r="E1224" s="114"/>
      <c r="F1224" s="113"/>
      <c r="G1224" s="114"/>
      <c r="H1224" s="113"/>
    </row>
    <row r="1225" spans="2:8" x14ac:dyDescent="0.2">
      <c r="B1225" s="113"/>
      <c r="C1225" s="113"/>
      <c r="D1225" s="113"/>
      <c r="E1225" s="114"/>
      <c r="F1225" s="113"/>
      <c r="G1225" s="114"/>
      <c r="H1225" s="113"/>
    </row>
    <row r="1226" spans="2:8" x14ac:dyDescent="0.2">
      <c r="B1226" s="113"/>
      <c r="C1226" s="113"/>
      <c r="D1226" s="113"/>
      <c r="E1226" s="114"/>
      <c r="F1226" s="113"/>
      <c r="G1226" s="114"/>
      <c r="H1226" s="113"/>
    </row>
    <row r="1227" spans="2:8" x14ac:dyDescent="0.2">
      <c r="B1227" s="113"/>
      <c r="C1227" s="113"/>
      <c r="D1227" s="113"/>
      <c r="E1227" s="114"/>
      <c r="F1227" s="113"/>
      <c r="G1227" s="114"/>
      <c r="H1227" s="113"/>
    </row>
    <row r="1228" spans="2:8" x14ac:dyDescent="0.2">
      <c r="B1228" s="113"/>
      <c r="C1228" s="113"/>
      <c r="D1228" s="113"/>
      <c r="E1228" s="114"/>
      <c r="F1228" s="113"/>
      <c r="G1228" s="114"/>
      <c r="H1228" s="113"/>
    </row>
    <row r="1229" spans="2:8" x14ac:dyDescent="0.2">
      <c r="B1229" s="113"/>
      <c r="C1229" s="113"/>
      <c r="D1229" s="113"/>
      <c r="E1229" s="114"/>
      <c r="F1229" s="113"/>
      <c r="G1229" s="114"/>
      <c r="H1229" s="113"/>
    </row>
    <row r="1230" spans="2:8" x14ac:dyDescent="0.2">
      <c r="B1230" s="113"/>
      <c r="C1230" s="113"/>
      <c r="D1230" s="113"/>
      <c r="E1230" s="114"/>
      <c r="F1230" s="113"/>
      <c r="G1230" s="114"/>
      <c r="H1230" s="113"/>
    </row>
    <row r="1231" spans="2:8" x14ac:dyDescent="0.2">
      <c r="B1231" s="113"/>
      <c r="C1231" s="113"/>
      <c r="D1231" s="113"/>
      <c r="E1231" s="114"/>
      <c r="F1231" s="113"/>
      <c r="G1231" s="114"/>
      <c r="H1231" s="113"/>
    </row>
    <row r="1232" spans="2:8" x14ac:dyDescent="0.2">
      <c r="B1232" s="113"/>
      <c r="C1232" s="113"/>
      <c r="D1232" s="113"/>
      <c r="E1232" s="114"/>
      <c r="F1232" s="113"/>
      <c r="G1232" s="114"/>
      <c r="H1232" s="113"/>
    </row>
    <row r="1233" spans="2:8" x14ac:dyDescent="0.2">
      <c r="B1233" s="113"/>
      <c r="C1233" s="113"/>
      <c r="D1233" s="113"/>
      <c r="E1233" s="114"/>
      <c r="F1233" s="113"/>
      <c r="G1233" s="114"/>
      <c r="H1233" s="113"/>
    </row>
    <row r="1234" spans="2:8" x14ac:dyDescent="0.2">
      <c r="B1234" s="113"/>
      <c r="C1234" s="113"/>
      <c r="D1234" s="113"/>
      <c r="E1234" s="114"/>
      <c r="F1234" s="113"/>
      <c r="G1234" s="114"/>
      <c r="H1234" s="113"/>
    </row>
    <row r="1235" spans="2:8" x14ac:dyDescent="0.2">
      <c r="B1235" s="113"/>
      <c r="C1235" s="113"/>
      <c r="D1235" s="113"/>
      <c r="E1235" s="114"/>
      <c r="F1235" s="113"/>
      <c r="G1235" s="114"/>
      <c r="H1235" s="113"/>
    </row>
    <row r="1236" spans="2:8" x14ac:dyDescent="0.2">
      <c r="B1236" s="113"/>
      <c r="C1236" s="113"/>
      <c r="D1236" s="113"/>
      <c r="E1236" s="114"/>
      <c r="F1236" s="113"/>
      <c r="G1236" s="114"/>
      <c r="H1236" s="113"/>
    </row>
    <row r="1237" spans="2:8" x14ac:dyDescent="0.2">
      <c r="B1237" s="113"/>
      <c r="C1237" s="113"/>
      <c r="D1237" s="113"/>
      <c r="E1237" s="114"/>
      <c r="F1237" s="113"/>
      <c r="G1237" s="114"/>
      <c r="H1237" s="113"/>
    </row>
    <row r="1238" spans="2:8" x14ac:dyDescent="0.2">
      <c r="B1238" s="113"/>
      <c r="C1238" s="113"/>
      <c r="D1238" s="113"/>
      <c r="E1238" s="114"/>
      <c r="F1238" s="113"/>
      <c r="G1238" s="114"/>
      <c r="H1238" s="113"/>
    </row>
    <row r="1239" spans="2:8" x14ac:dyDescent="0.2">
      <c r="B1239" s="113"/>
      <c r="C1239" s="113"/>
      <c r="D1239" s="113"/>
      <c r="E1239" s="114"/>
      <c r="F1239" s="113"/>
      <c r="G1239" s="114"/>
      <c r="H1239" s="113"/>
    </row>
    <row r="1240" spans="2:8" x14ac:dyDescent="0.2">
      <c r="B1240" s="113"/>
      <c r="C1240" s="113"/>
      <c r="D1240" s="113"/>
      <c r="E1240" s="114"/>
      <c r="F1240" s="113"/>
      <c r="G1240" s="114"/>
      <c r="H1240" s="113"/>
    </row>
    <row r="1241" spans="2:8" x14ac:dyDescent="0.2">
      <c r="B1241" s="113"/>
      <c r="C1241" s="113"/>
      <c r="D1241" s="113"/>
      <c r="E1241" s="114"/>
      <c r="F1241" s="113"/>
      <c r="G1241" s="114"/>
      <c r="H1241" s="113"/>
    </row>
    <row r="1242" spans="2:8" x14ac:dyDescent="0.2">
      <c r="B1242" s="113"/>
      <c r="C1242" s="113"/>
      <c r="D1242" s="113"/>
      <c r="E1242" s="114"/>
      <c r="F1242" s="113"/>
      <c r="G1242" s="114"/>
      <c r="H1242" s="113"/>
    </row>
    <row r="1243" spans="2:8" x14ac:dyDescent="0.2">
      <c r="B1243" s="113"/>
      <c r="C1243" s="113"/>
      <c r="D1243" s="113"/>
      <c r="E1243" s="114"/>
      <c r="F1243" s="113"/>
      <c r="G1243" s="114"/>
      <c r="H1243" s="113"/>
    </row>
    <row r="1244" spans="2:8" x14ac:dyDescent="0.2">
      <c r="B1244" s="113"/>
      <c r="C1244" s="113"/>
      <c r="D1244" s="113"/>
      <c r="E1244" s="114"/>
      <c r="F1244" s="113"/>
      <c r="G1244" s="114"/>
      <c r="H1244" s="113"/>
    </row>
    <row r="1245" spans="2:8" x14ac:dyDescent="0.2">
      <c r="B1245" s="113"/>
      <c r="C1245" s="113"/>
      <c r="D1245" s="113"/>
      <c r="E1245" s="114"/>
      <c r="F1245" s="113"/>
      <c r="G1245" s="114"/>
      <c r="H1245" s="113"/>
    </row>
    <row r="1246" spans="2:8" x14ac:dyDescent="0.2">
      <c r="B1246" s="113"/>
      <c r="C1246" s="113"/>
      <c r="D1246" s="113"/>
      <c r="E1246" s="114"/>
      <c r="F1246" s="113"/>
      <c r="G1246" s="114"/>
      <c r="H1246" s="113"/>
    </row>
    <row r="1247" spans="2:8" x14ac:dyDescent="0.2">
      <c r="B1247" s="113"/>
      <c r="C1247" s="113"/>
      <c r="D1247" s="113"/>
      <c r="E1247" s="114"/>
      <c r="F1247" s="113"/>
      <c r="G1247" s="114"/>
      <c r="H1247" s="113"/>
    </row>
    <row r="1248" spans="2:8" x14ac:dyDescent="0.2">
      <c r="B1248" s="113"/>
      <c r="C1248" s="113"/>
      <c r="D1248" s="113"/>
      <c r="E1248" s="114"/>
      <c r="F1248" s="113"/>
      <c r="G1248" s="114"/>
      <c r="H1248" s="113"/>
    </row>
    <row r="1249" spans="2:8" x14ac:dyDescent="0.2">
      <c r="B1249" s="113"/>
      <c r="C1249" s="113"/>
      <c r="D1249" s="113"/>
      <c r="E1249" s="114"/>
      <c r="F1249" s="113"/>
      <c r="G1249" s="114"/>
      <c r="H1249" s="113"/>
    </row>
    <row r="1250" spans="2:8" x14ac:dyDescent="0.2">
      <c r="B1250" s="113"/>
      <c r="C1250" s="113"/>
      <c r="D1250" s="113"/>
      <c r="E1250" s="114"/>
      <c r="F1250" s="113"/>
      <c r="G1250" s="114"/>
      <c r="H1250" s="113"/>
    </row>
    <row r="1251" spans="2:8" x14ac:dyDescent="0.2">
      <c r="B1251" s="113"/>
      <c r="C1251" s="113"/>
      <c r="D1251" s="113"/>
      <c r="E1251" s="114"/>
      <c r="F1251" s="113"/>
      <c r="G1251" s="114"/>
      <c r="H1251" s="113"/>
    </row>
    <row r="1252" spans="2:8" x14ac:dyDescent="0.2">
      <c r="B1252" s="113"/>
      <c r="C1252" s="113"/>
      <c r="D1252" s="113"/>
      <c r="E1252" s="114"/>
      <c r="F1252" s="113"/>
      <c r="G1252" s="114"/>
      <c r="H1252" s="113"/>
    </row>
    <row r="1253" spans="2:8" x14ac:dyDescent="0.2">
      <c r="B1253" s="113"/>
      <c r="C1253" s="113"/>
      <c r="D1253" s="113"/>
      <c r="E1253" s="114"/>
      <c r="F1253" s="113"/>
      <c r="G1253" s="114"/>
      <c r="H1253" s="113"/>
    </row>
    <row r="1254" spans="2:8" x14ac:dyDescent="0.2">
      <c r="B1254" s="113"/>
      <c r="C1254" s="113"/>
      <c r="D1254" s="113"/>
      <c r="E1254" s="114"/>
      <c r="F1254" s="113"/>
      <c r="G1254" s="114"/>
      <c r="H1254" s="113"/>
    </row>
    <row r="1255" spans="2:8" x14ac:dyDescent="0.2">
      <c r="B1255" s="113"/>
      <c r="C1255" s="113"/>
      <c r="D1255" s="113"/>
      <c r="E1255" s="114"/>
      <c r="F1255" s="113"/>
      <c r="G1255" s="114"/>
      <c r="H1255" s="113"/>
    </row>
    <row r="1256" spans="2:8" x14ac:dyDescent="0.2">
      <c r="B1256" s="113"/>
      <c r="C1256" s="113"/>
      <c r="D1256" s="113"/>
      <c r="E1256" s="114"/>
      <c r="F1256" s="113"/>
      <c r="G1256" s="114"/>
      <c r="H1256" s="113"/>
    </row>
    <row r="1257" spans="2:8" x14ac:dyDescent="0.2">
      <c r="B1257" s="113"/>
      <c r="C1257" s="113"/>
      <c r="D1257" s="113"/>
      <c r="E1257" s="114"/>
      <c r="F1257" s="113"/>
      <c r="G1257" s="114"/>
      <c r="H1257" s="113"/>
    </row>
    <row r="1258" spans="2:8" x14ac:dyDescent="0.2">
      <c r="B1258" s="113"/>
      <c r="C1258" s="113"/>
      <c r="D1258" s="113"/>
      <c r="E1258" s="114"/>
      <c r="F1258" s="113"/>
      <c r="G1258" s="114"/>
      <c r="H1258" s="113"/>
    </row>
    <row r="1259" spans="2:8" x14ac:dyDescent="0.2">
      <c r="B1259" s="113"/>
      <c r="C1259" s="113"/>
      <c r="D1259" s="113"/>
      <c r="E1259" s="114"/>
      <c r="F1259" s="113"/>
      <c r="G1259" s="114"/>
      <c r="H1259" s="113"/>
    </row>
    <row r="1260" spans="2:8" x14ac:dyDescent="0.2">
      <c r="B1260" s="113"/>
      <c r="C1260" s="113"/>
      <c r="D1260" s="113"/>
      <c r="E1260" s="114"/>
      <c r="F1260" s="113"/>
      <c r="G1260" s="114"/>
      <c r="H1260" s="113"/>
    </row>
    <row r="1261" spans="2:8" x14ac:dyDescent="0.2">
      <c r="B1261" s="113"/>
      <c r="C1261" s="113"/>
      <c r="D1261" s="113"/>
      <c r="E1261" s="114"/>
      <c r="F1261" s="113"/>
      <c r="G1261" s="114"/>
      <c r="H1261" s="113"/>
    </row>
    <row r="1262" spans="2:8" x14ac:dyDescent="0.2">
      <c r="B1262" s="113"/>
      <c r="C1262" s="113"/>
      <c r="D1262" s="113"/>
      <c r="E1262" s="114"/>
      <c r="F1262" s="113"/>
      <c r="G1262" s="114"/>
      <c r="H1262" s="113"/>
    </row>
    <row r="1263" spans="2:8" x14ac:dyDescent="0.2">
      <c r="B1263" s="113"/>
      <c r="C1263" s="113"/>
      <c r="D1263" s="113"/>
      <c r="E1263" s="114"/>
      <c r="F1263" s="113"/>
      <c r="G1263" s="114"/>
      <c r="H1263" s="113"/>
    </row>
    <row r="1264" spans="2:8" x14ac:dyDescent="0.2">
      <c r="B1264" s="113"/>
      <c r="C1264" s="113"/>
      <c r="D1264" s="113"/>
      <c r="E1264" s="114"/>
      <c r="F1264" s="113"/>
      <c r="G1264" s="114"/>
      <c r="H1264" s="113"/>
    </row>
    <row r="1265" spans="2:8" x14ac:dyDescent="0.2">
      <c r="B1265" s="113"/>
      <c r="C1265" s="113"/>
      <c r="D1265" s="113"/>
      <c r="E1265" s="114"/>
      <c r="F1265" s="113"/>
      <c r="G1265" s="114"/>
      <c r="H1265" s="113"/>
    </row>
    <row r="1266" spans="2:8" x14ac:dyDescent="0.2">
      <c r="B1266" s="113"/>
      <c r="C1266" s="113"/>
      <c r="D1266" s="113"/>
      <c r="E1266" s="114"/>
      <c r="F1266" s="113"/>
      <c r="G1266" s="114"/>
      <c r="H1266" s="113"/>
    </row>
    <row r="1267" spans="2:8" x14ac:dyDescent="0.2">
      <c r="B1267" s="113"/>
      <c r="C1267" s="113"/>
      <c r="D1267" s="113"/>
      <c r="E1267" s="114"/>
      <c r="F1267" s="113"/>
      <c r="G1267" s="114"/>
      <c r="H1267" s="113"/>
    </row>
    <row r="1268" spans="2:8" x14ac:dyDescent="0.2">
      <c r="B1268" s="113"/>
      <c r="C1268" s="113"/>
      <c r="D1268" s="113"/>
      <c r="E1268" s="114"/>
      <c r="F1268" s="113"/>
      <c r="G1268" s="114"/>
      <c r="H1268" s="113"/>
    </row>
    <row r="1269" spans="2:8" x14ac:dyDescent="0.2">
      <c r="B1269" s="113"/>
      <c r="C1269" s="113"/>
      <c r="D1269" s="113"/>
      <c r="E1269" s="114"/>
      <c r="F1269" s="113"/>
      <c r="G1269" s="114"/>
      <c r="H1269" s="113"/>
    </row>
    <row r="1270" spans="2:8" x14ac:dyDescent="0.2">
      <c r="B1270" s="113"/>
      <c r="C1270" s="113"/>
      <c r="D1270" s="113"/>
      <c r="E1270" s="114"/>
      <c r="F1270" s="113"/>
      <c r="G1270" s="114"/>
      <c r="H1270" s="113"/>
    </row>
    <row r="1271" spans="2:8" x14ac:dyDescent="0.2">
      <c r="B1271" s="113"/>
      <c r="C1271" s="113"/>
      <c r="D1271" s="113"/>
      <c r="E1271" s="114"/>
      <c r="F1271" s="113"/>
      <c r="G1271" s="114"/>
      <c r="H1271" s="113"/>
    </row>
    <row r="1272" spans="2:8" x14ac:dyDescent="0.2">
      <c r="B1272" s="113"/>
      <c r="C1272" s="113"/>
      <c r="D1272" s="113"/>
      <c r="E1272" s="114"/>
      <c r="F1272" s="113"/>
      <c r="G1272" s="114"/>
      <c r="H1272" s="113"/>
    </row>
    <row r="1273" spans="2:8" x14ac:dyDescent="0.2">
      <c r="B1273" s="113"/>
      <c r="C1273" s="113"/>
      <c r="D1273" s="113"/>
      <c r="E1273" s="114"/>
      <c r="F1273" s="113"/>
      <c r="G1273" s="114"/>
      <c r="H1273" s="113"/>
    </row>
    <row r="1274" spans="2:8" x14ac:dyDescent="0.2">
      <c r="B1274" s="113"/>
      <c r="C1274" s="113"/>
      <c r="D1274" s="113"/>
      <c r="E1274" s="114"/>
      <c r="F1274" s="113"/>
      <c r="G1274" s="114"/>
      <c r="H1274" s="113"/>
    </row>
    <row r="1275" spans="2:8" x14ac:dyDescent="0.2">
      <c r="B1275" s="113"/>
      <c r="C1275" s="113"/>
      <c r="D1275" s="113"/>
      <c r="E1275" s="114"/>
      <c r="F1275" s="113"/>
      <c r="G1275" s="114"/>
      <c r="H1275" s="113"/>
    </row>
    <row r="1276" spans="2:8" x14ac:dyDescent="0.2">
      <c r="B1276" s="113"/>
      <c r="C1276" s="113"/>
      <c r="D1276" s="113"/>
      <c r="E1276" s="114"/>
      <c r="F1276" s="113"/>
      <c r="G1276" s="114"/>
      <c r="H1276" s="113"/>
    </row>
    <row r="1277" spans="2:8" x14ac:dyDescent="0.2">
      <c r="B1277" s="113"/>
      <c r="C1277" s="113"/>
      <c r="D1277" s="113"/>
      <c r="E1277" s="114"/>
      <c r="F1277" s="113"/>
      <c r="G1277" s="114"/>
      <c r="H1277" s="113"/>
    </row>
    <row r="1278" spans="2:8" x14ac:dyDescent="0.2">
      <c r="B1278" s="113"/>
      <c r="C1278" s="113"/>
      <c r="D1278" s="113"/>
      <c r="E1278" s="114"/>
      <c r="F1278" s="113"/>
      <c r="G1278" s="114"/>
      <c r="H1278" s="113"/>
    </row>
    <row r="1279" spans="2:8" x14ac:dyDescent="0.2">
      <c r="B1279" s="113"/>
      <c r="C1279" s="113"/>
      <c r="D1279" s="113"/>
      <c r="E1279" s="114"/>
      <c r="F1279" s="113"/>
      <c r="G1279" s="114"/>
      <c r="H1279" s="113"/>
    </row>
    <row r="1280" spans="2:8" x14ac:dyDescent="0.2">
      <c r="B1280" s="113"/>
      <c r="C1280" s="113"/>
      <c r="D1280" s="113"/>
      <c r="E1280" s="114"/>
      <c r="F1280" s="113"/>
      <c r="G1280" s="114"/>
      <c r="H1280" s="113"/>
    </row>
    <row r="1281" spans="2:8" x14ac:dyDescent="0.2">
      <c r="B1281" s="113"/>
      <c r="C1281" s="113"/>
      <c r="D1281" s="113"/>
      <c r="E1281" s="114"/>
      <c r="F1281" s="113"/>
      <c r="G1281" s="114"/>
      <c r="H1281" s="113"/>
    </row>
    <row r="1282" spans="2:8" x14ac:dyDescent="0.2">
      <c r="B1282" s="113"/>
      <c r="C1282" s="113"/>
      <c r="D1282" s="113"/>
      <c r="E1282" s="114"/>
      <c r="F1282" s="113"/>
      <c r="G1282" s="114"/>
      <c r="H1282" s="113"/>
    </row>
    <row r="1283" spans="2:8" x14ac:dyDescent="0.2">
      <c r="B1283" s="113"/>
      <c r="C1283" s="113"/>
      <c r="D1283" s="113"/>
      <c r="E1283" s="114"/>
      <c r="F1283" s="113"/>
      <c r="G1283" s="114"/>
      <c r="H1283" s="113"/>
    </row>
    <row r="1284" spans="2:8" x14ac:dyDescent="0.2">
      <c r="B1284" s="113"/>
      <c r="C1284" s="113"/>
      <c r="D1284" s="113"/>
      <c r="E1284" s="114"/>
      <c r="F1284" s="113"/>
      <c r="G1284" s="114"/>
      <c r="H1284" s="113"/>
    </row>
    <row r="1285" spans="2:8" x14ac:dyDescent="0.2">
      <c r="B1285" s="113"/>
      <c r="C1285" s="113"/>
      <c r="D1285" s="113"/>
      <c r="E1285" s="114"/>
      <c r="F1285" s="113"/>
      <c r="G1285" s="114"/>
      <c r="H1285" s="113"/>
    </row>
    <row r="1286" spans="2:8" x14ac:dyDescent="0.2">
      <c r="B1286" s="113"/>
      <c r="C1286" s="113"/>
      <c r="D1286" s="113"/>
      <c r="E1286" s="114"/>
      <c r="F1286" s="113"/>
      <c r="G1286" s="114"/>
      <c r="H1286" s="113"/>
    </row>
    <row r="1287" spans="2:8" x14ac:dyDescent="0.2">
      <c r="B1287" s="113"/>
      <c r="C1287" s="113"/>
      <c r="D1287" s="113"/>
      <c r="E1287" s="114"/>
      <c r="F1287" s="113"/>
      <c r="G1287" s="114"/>
      <c r="H1287" s="113"/>
    </row>
    <row r="1288" spans="2:8" x14ac:dyDescent="0.2">
      <c r="B1288" s="113"/>
      <c r="C1288" s="113"/>
      <c r="D1288" s="113"/>
      <c r="E1288" s="114"/>
      <c r="F1288" s="113"/>
      <c r="G1288" s="114"/>
      <c r="H1288" s="113"/>
    </row>
    <row r="1289" spans="2:8" x14ac:dyDescent="0.2">
      <c r="B1289" s="113"/>
      <c r="C1289" s="113"/>
      <c r="D1289" s="113"/>
      <c r="E1289" s="114"/>
      <c r="F1289" s="113"/>
      <c r="G1289" s="114"/>
      <c r="H1289" s="113"/>
    </row>
    <row r="1290" spans="2:8" x14ac:dyDescent="0.2">
      <c r="B1290" s="113"/>
      <c r="C1290" s="113"/>
      <c r="D1290" s="113"/>
      <c r="E1290" s="114"/>
      <c r="F1290" s="113"/>
      <c r="G1290" s="114"/>
      <c r="H1290" s="113"/>
    </row>
    <row r="1291" spans="2:8" x14ac:dyDescent="0.2">
      <c r="B1291" s="113"/>
      <c r="C1291" s="113"/>
      <c r="D1291" s="113"/>
      <c r="E1291" s="114"/>
      <c r="F1291" s="113"/>
      <c r="G1291" s="114"/>
      <c r="H1291" s="113"/>
    </row>
    <row r="1292" spans="2:8" x14ac:dyDescent="0.2">
      <c r="B1292" s="113"/>
      <c r="C1292" s="113"/>
      <c r="D1292" s="113"/>
      <c r="E1292" s="114"/>
      <c r="F1292" s="113"/>
      <c r="G1292" s="114"/>
      <c r="H1292" s="113"/>
    </row>
    <row r="1293" spans="2:8" x14ac:dyDescent="0.2">
      <c r="B1293" s="113"/>
      <c r="C1293" s="113"/>
      <c r="D1293" s="113"/>
      <c r="E1293" s="114"/>
      <c r="F1293" s="113"/>
      <c r="G1293" s="114"/>
      <c r="H1293" s="113"/>
    </row>
    <row r="1294" spans="2:8" x14ac:dyDescent="0.2">
      <c r="B1294" s="113"/>
      <c r="C1294" s="113"/>
      <c r="D1294" s="113"/>
      <c r="E1294" s="114"/>
      <c r="F1294" s="113"/>
      <c r="G1294" s="114"/>
      <c r="H1294" s="113"/>
    </row>
    <row r="1295" spans="2:8" x14ac:dyDescent="0.2">
      <c r="B1295" s="113"/>
      <c r="C1295" s="113"/>
      <c r="D1295" s="113"/>
      <c r="E1295" s="114"/>
      <c r="F1295" s="113"/>
      <c r="G1295" s="114"/>
      <c r="H1295" s="113"/>
    </row>
    <row r="1296" spans="2:8" x14ac:dyDescent="0.2">
      <c r="B1296" s="113"/>
      <c r="C1296" s="113"/>
      <c r="D1296" s="113"/>
      <c r="E1296" s="114"/>
      <c r="F1296" s="113"/>
      <c r="G1296" s="114"/>
      <c r="H1296" s="113"/>
    </row>
    <row r="1297" spans="2:8" x14ac:dyDescent="0.2">
      <c r="B1297" s="113"/>
      <c r="C1297" s="113"/>
      <c r="D1297" s="113"/>
      <c r="E1297" s="114"/>
      <c r="F1297" s="113"/>
      <c r="G1297" s="114"/>
      <c r="H1297" s="113"/>
    </row>
    <row r="1298" spans="2:8" x14ac:dyDescent="0.2">
      <c r="B1298" s="113"/>
      <c r="C1298" s="113"/>
      <c r="D1298" s="113"/>
      <c r="E1298" s="114"/>
      <c r="F1298" s="113"/>
      <c r="G1298" s="114"/>
      <c r="H1298" s="113"/>
    </row>
    <row r="1299" spans="2:8" x14ac:dyDescent="0.2">
      <c r="B1299" s="113"/>
      <c r="C1299" s="113"/>
      <c r="D1299" s="113"/>
      <c r="E1299" s="114"/>
      <c r="F1299" s="113"/>
      <c r="G1299" s="114"/>
      <c r="H1299" s="113"/>
    </row>
    <row r="1300" spans="2:8" x14ac:dyDescent="0.2">
      <c r="B1300" s="113"/>
      <c r="C1300" s="113"/>
      <c r="D1300" s="113"/>
      <c r="E1300" s="114"/>
      <c r="F1300" s="113"/>
      <c r="G1300" s="114"/>
      <c r="H1300" s="113"/>
    </row>
    <row r="1301" spans="2:8" x14ac:dyDescent="0.2">
      <c r="B1301" s="113"/>
      <c r="C1301" s="113"/>
      <c r="D1301" s="113"/>
      <c r="E1301" s="114"/>
      <c r="F1301" s="113"/>
      <c r="G1301" s="114"/>
      <c r="H1301" s="113"/>
    </row>
    <row r="1302" spans="2:8" x14ac:dyDescent="0.2">
      <c r="B1302" s="113"/>
      <c r="C1302" s="113"/>
      <c r="D1302" s="113"/>
      <c r="E1302" s="114"/>
      <c r="F1302" s="113"/>
      <c r="G1302" s="114"/>
      <c r="H1302" s="113"/>
    </row>
    <row r="1303" spans="2:8" x14ac:dyDescent="0.2">
      <c r="B1303" s="113"/>
      <c r="C1303" s="113"/>
      <c r="D1303" s="113"/>
      <c r="E1303" s="114"/>
      <c r="F1303" s="113"/>
      <c r="G1303" s="114"/>
      <c r="H1303" s="113"/>
    </row>
    <row r="1304" spans="2:8" x14ac:dyDescent="0.2">
      <c r="B1304" s="113"/>
      <c r="C1304" s="113"/>
      <c r="D1304" s="113"/>
      <c r="E1304" s="114"/>
      <c r="F1304" s="113"/>
      <c r="G1304" s="114"/>
      <c r="H1304" s="113"/>
    </row>
    <row r="1305" spans="2:8" x14ac:dyDescent="0.2">
      <c r="B1305" s="113"/>
      <c r="C1305" s="113"/>
      <c r="D1305" s="113"/>
      <c r="E1305" s="114"/>
      <c r="F1305" s="113"/>
      <c r="G1305" s="114"/>
      <c r="H1305" s="113"/>
    </row>
    <row r="1306" spans="2:8" x14ac:dyDescent="0.2">
      <c r="B1306" s="113"/>
      <c r="C1306" s="113"/>
      <c r="D1306" s="113"/>
      <c r="E1306" s="114"/>
      <c r="F1306" s="113"/>
      <c r="G1306" s="114"/>
      <c r="H1306" s="113"/>
    </row>
    <row r="1307" spans="2:8" x14ac:dyDescent="0.2">
      <c r="B1307" s="113"/>
      <c r="C1307" s="113"/>
      <c r="D1307" s="113"/>
      <c r="E1307" s="114"/>
      <c r="F1307" s="113"/>
      <c r="G1307" s="114"/>
      <c r="H1307" s="113"/>
    </row>
    <row r="1308" spans="2:8" x14ac:dyDescent="0.2">
      <c r="B1308" s="113"/>
      <c r="C1308" s="113"/>
      <c r="D1308" s="113"/>
      <c r="E1308" s="114"/>
      <c r="F1308" s="113"/>
      <c r="G1308" s="114"/>
      <c r="H1308" s="113"/>
    </row>
    <row r="1309" spans="2:8" x14ac:dyDescent="0.2">
      <c r="B1309" s="113"/>
      <c r="C1309" s="113"/>
      <c r="D1309" s="113"/>
      <c r="E1309" s="114"/>
      <c r="F1309" s="113"/>
      <c r="G1309" s="114"/>
      <c r="H1309" s="113"/>
    </row>
    <row r="1310" spans="2:8" x14ac:dyDescent="0.2">
      <c r="B1310" s="113"/>
      <c r="C1310" s="113"/>
      <c r="D1310" s="113"/>
      <c r="E1310" s="114"/>
      <c r="F1310" s="113"/>
      <c r="G1310" s="114"/>
      <c r="H1310" s="113"/>
    </row>
    <row r="1311" spans="2:8" x14ac:dyDescent="0.2">
      <c r="B1311" s="113"/>
      <c r="C1311" s="113"/>
      <c r="D1311" s="113"/>
      <c r="E1311" s="114"/>
      <c r="F1311" s="113"/>
      <c r="G1311" s="114"/>
      <c r="H1311" s="113"/>
    </row>
    <row r="1312" spans="2:8" x14ac:dyDescent="0.2">
      <c r="B1312" s="113"/>
      <c r="C1312" s="113"/>
      <c r="D1312" s="113"/>
      <c r="E1312" s="114"/>
      <c r="F1312" s="113"/>
      <c r="G1312" s="114"/>
      <c r="H1312" s="113"/>
    </row>
    <row r="1313" spans="2:8" x14ac:dyDescent="0.2">
      <c r="B1313" s="113"/>
      <c r="C1313" s="113"/>
      <c r="D1313" s="113"/>
      <c r="E1313" s="114"/>
      <c r="F1313" s="113"/>
      <c r="G1313" s="114"/>
      <c r="H1313" s="113"/>
    </row>
    <row r="1314" spans="2:8" x14ac:dyDescent="0.2">
      <c r="B1314" s="113"/>
      <c r="C1314" s="113"/>
      <c r="D1314" s="113"/>
      <c r="E1314" s="114"/>
      <c r="F1314" s="113"/>
      <c r="G1314" s="114"/>
      <c r="H1314" s="113"/>
    </row>
    <row r="1315" spans="2:8" x14ac:dyDescent="0.2">
      <c r="B1315" s="113"/>
      <c r="C1315" s="113"/>
      <c r="D1315" s="113"/>
      <c r="E1315" s="114"/>
      <c r="F1315" s="113"/>
      <c r="G1315" s="114"/>
      <c r="H1315" s="113"/>
    </row>
    <row r="1316" spans="2:8" x14ac:dyDescent="0.2">
      <c r="B1316" s="113"/>
      <c r="C1316" s="113"/>
      <c r="D1316" s="113"/>
      <c r="E1316" s="114"/>
      <c r="F1316" s="113"/>
      <c r="G1316" s="114"/>
      <c r="H1316" s="113"/>
    </row>
    <row r="1317" spans="2:8" x14ac:dyDescent="0.2">
      <c r="B1317" s="113"/>
      <c r="C1317" s="113"/>
      <c r="D1317" s="113"/>
      <c r="E1317" s="114"/>
      <c r="F1317" s="113"/>
      <c r="G1317" s="114"/>
      <c r="H1317" s="113"/>
    </row>
    <row r="1318" spans="2:8" x14ac:dyDescent="0.2">
      <c r="B1318" s="113"/>
      <c r="C1318" s="113"/>
      <c r="D1318" s="113"/>
      <c r="E1318" s="114"/>
      <c r="F1318" s="113"/>
      <c r="G1318" s="114"/>
      <c r="H1318" s="113"/>
    </row>
    <row r="1319" spans="2:8" x14ac:dyDescent="0.2">
      <c r="B1319" s="113"/>
      <c r="C1319" s="113"/>
      <c r="D1319" s="113"/>
      <c r="E1319" s="114"/>
      <c r="F1319" s="113"/>
      <c r="G1319" s="114"/>
      <c r="H1319" s="113"/>
    </row>
    <row r="1320" spans="2:8" x14ac:dyDescent="0.2">
      <c r="B1320" s="113"/>
      <c r="C1320" s="113"/>
      <c r="D1320" s="113"/>
      <c r="E1320" s="114"/>
      <c r="F1320" s="113"/>
      <c r="G1320" s="114"/>
      <c r="H1320" s="113"/>
    </row>
    <row r="1321" spans="2:8" x14ac:dyDescent="0.2">
      <c r="B1321" s="113"/>
      <c r="C1321" s="113"/>
      <c r="D1321" s="113"/>
      <c r="E1321" s="114"/>
      <c r="F1321" s="113"/>
      <c r="G1321" s="114"/>
      <c r="H1321" s="113"/>
    </row>
    <row r="1322" spans="2:8" x14ac:dyDescent="0.2">
      <c r="B1322" s="113"/>
      <c r="C1322" s="113"/>
      <c r="D1322" s="113"/>
      <c r="E1322" s="114"/>
      <c r="F1322" s="113"/>
      <c r="G1322" s="114"/>
      <c r="H1322" s="113"/>
    </row>
    <row r="1323" spans="2:8" x14ac:dyDescent="0.2">
      <c r="B1323" s="113"/>
      <c r="C1323" s="113"/>
      <c r="D1323" s="113"/>
      <c r="E1323" s="114"/>
      <c r="F1323" s="113"/>
      <c r="G1323" s="114"/>
      <c r="H1323" s="113"/>
    </row>
    <row r="1324" spans="2:8" x14ac:dyDescent="0.2">
      <c r="B1324" s="113"/>
      <c r="C1324" s="113"/>
      <c r="D1324" s="113"/>
      <c r="E1324" s="114"/>
      <c r="F1324" s="113"/>
      <c r="G1324" s="114"/>
      <c r="H1324" s="113"/>
    </row>
    <row r="1325" spans="2:8" x14ac:dyDescent="0.2">
      <c r="B1325" s="113"/>
      <c r="C1325" s="113"/>
      <c r="D1325" s="113"/>
      <c r="E1325" s="114"/>
      <c r="F1325" s="113"/>
      <c r="G1325" s="114"/>
      <c r="H1325" s="113"/>
    </row>
    <row r="1326" spans="2:8" x14ac:dyDescent="0.2">
      <c r="B1326" s="113"/>
      <c r="C1326" s="113"/>
      <c r="D1326" s="113"/>
      <c r="E1326" s="114"/>
      <c r="F1326" s="113"/>
      <c r="G1326" s="114"/>
      <c r="H1326" s="113"/>
    </row>
    <row r="1327" spans="2:8" x14ac:dyDescent="0.2">
      <c r="B1327" s="113"/>
      <c r="C1327" s="113"/>
      <c r="D1327" s="113"/>
      <c r="E1327" s="114"/>
      <c r="F1327" s="113"/>
      <c r="G1327" s="114"/>
      <c r="H1327" s="113"/>
    </row>
    <row r="1328" spans="2:8" x14ac:dyDescent="0.2">
      <c r="B1328" s="113"/>
      <c r="C1328" s="113"/>
      <c r="D1328" s="113"/>
      <c r="E1328" s="114"/>
      <c r="F1328" s="113"/>
      <c r="G1328" s="114"/>
      <c r="H1328" s="113"/>
    </row>
    <row r="1329" spans="2:8" x14ac:dyDescent="0.2">
      <c r="B1329" s="113"/>
      <c r="C1329" s="113"/>
      <c r="D1329" s="113"/>
      <c r="E1329" s="114"/>
      <c r="F1329" s="113"/>
      <c r="G1329" s="114"/>
      <c r="H1329" s="113"/>
    </row>
    <row r="1330" spans="2:8" x14ac:dyDescent="0.2">
      <c r="B1330" s="113"/>
      <c r="C1330" s="113"/>
      <c r="D1330" s="113"/>
      <c r="E1330" s="114"/>
      <c r="F1330" s="113"/>
      <c r="G1330" s="114"/>
      <c r="H1330" s="113"/>
    </row>
    <row r="1331" spans="2:8" x14ac:dyDescent="0.2">
      <c r="B1331" s="113"/>
      <c r="C1331" s="113"/>
      <c r="D1331" s="113"/>
      <c r="E1331" s="114"/>
      <c r="F1331" s="113"/>
      <c r="G1331" s="114"/>
      <c r="H1331" s="113"/>
    </row>
    <row r="1332" spans="2:8" x14ac:dyDescent="0.2">
      <c r="B1332" s="113"/>
      <c r="C1332" s="113"/>
      <c r="D1332" s="113"/>
      <c r="E1332" s="114"/>
      <c r="F1332" s="113"/>
      <c r="G1332" s="114"/>
      <c r="H1332" s="113"/>
    </row>
    <row r="1333" spans="2:8" x14ac:dyDescent="0.2">
      <c r="B1333" s="113"/>
      <c r="C1333" s="113"/>
      <c r="D1333" s="113"/>
      <c r="E1333" s="114"/>
      <c r="F1333" s="113"/>
      <c r="G1333" s="114"/>
      <c r="H1333" s="113"/>
    </row>
    <row r="1334" spans="2:8" x14ac:dyDescent="0.2">
      <c r="B1334" s="113"/>
      <c r="C1334" s="113"/>
      <c r="D1334" s="113"/>
      <c r="E1334" s="114"/>
      <c r="F1334" s="113"/>
      <c r="G1334" s="114"/>
      <c r="H1334" s="113"/>
    </row>
    <row r="1335" spans="2:8" x14ac:dyDescent="0.2">
      <c r="B1335" s="113"/>
      <c r="C1335" s="113"/>
      <c r="D1335" s="113"/>
      <c r="E1335" s="114"/>
      <c r="F1335" s="113"/>
      <c r="G1335" s="114"/>
      <c r="H1335" s="113"/>
    </row>
    <row r="1336" spans="2:8" x14ac:dyDescent="0.2">
      <c r="B1336" s="113"/>
      <c r="C1336" s="113"/>
      <c r="D1336" s="113"/>
      <c r="E1336" s="114"/>
      <c r="F1336" s="113"/>
      <c r="G1336" s="114"/>
      <c r="H1336" s="113"/>
    </row>
    <row r="1337" spans="2:8" x14ac:dyDescent="0.2">
      <c r="B1337" s="113"/>
      <c r="C1337" s="113"/>
      <c r="D1337" s="113"/>
      <c r="E1337" s="114"/>
      <c r="F1337" s="113"/>
      <c r="G1337" s="114"/>
      <c r="H1337" s="113"/>
    </row>
    <row r="1338" spans="2:8" x14ac:dyDescent="0.2">
      <c r="B1338" s="113"/>
      <c r="C1338" s="113"/>
      <c r="D1338" s="113"/>
      <c r="E1338" s="114"/>
      <c r="F1338" s="113"/>
      <c r="G1338" s="114"/>
      <c r="H1338" s="113"/>
    </row>
    <row r="1339" spans="2:8" x14ac:dyDescent="0.2">
      <c r="B1339" s="113"/>
      <c r="C1339" s="113"/>
      <c r="D1339" s="113"/>
      <c r="E1339" s="114"/>
      <c r="F1339" s="113"/>
      <c r="G1339" s="114"/>
      <c r="H1339" s="113"/>
    </row>
    <row r="1340" spans="2:8" x14ac:dyDescent="0.2">
      <c r="B1340" s="113"/>
      <c r="C1340" s="113"/>
      <c r="D1340" s="113"/>
      <c r="E1340" s="114"/>
      <c r="F1340" s="113"/>
      <c r="G1340" s="114"/>
      <c r="H1340" s="113"/>
    </row>
    <row r="1341" spans="2:8" x14ac:dyDescent="0.2">
      <c r="B1341" s="113"/>
      <c r="C1341" s="113"/>
      <c r="D1341" s="113"/>
      <c r="E1341" s="114"/>
      <c r="F1341" s="113"/>
      <c r="G1341" s="114"/>
      <c r="H1341" s="113"/>
    </row>
    <row r="1342" spans="2:8" x14ac:dyDescent="0.2">
      <c r="B1342" s="113"/>
      <c r="C1342" s="113"/>
      <c r="D1342" s="113"/>
      <c r="E1342" s="114"/>
      <c r="F1342" s="113"/>
      <c r="G1342" s="114"/>
      <c r="H1342" s="113"/>
    </row>
    <row r="1343" spans="2:8" x14ac:dyDescent="0.2">
      <c r="B1343" s="113"/>
      <c r="C1343" s="113"/>
      <c r="D1343" s="113"/>
      <c r="E1343" s="114"/>
      <c r="F1343" s="113"/>
      <c r="G1343" s="114"/>
      <c r="H1343" s="113"/>
    </row>
    <row r="1344" spans="2:8" x14ac:dyDescent="0.2">
      <c r="B1344" s="113"/>
      <c r="C1344" s="113"/>
      <c r="D1344" s="113"/>
      <c r="E1344" s="114"/>
      <c r="F1344" s="113"/>
      <c r="G1344" s="114"/>
      <c r="H1344" s="113"/>
    </row>
    <row r="1345" spans="2:8" x14ac:dyDescent="0.2">
      <c r="B1345" s="113"/>
      <c r="C1345" s="113"/>
      <c r="D1345" s="113"/>
      <c r="E1345" s="114"/>
      <c r="F1345" s="113"/>
      <c r="G1345" s="114"/>
      <c r="H1345" s="113"/>
    </row>
    <row r="1346" spans="2:8" x14ac:dyDescent="0.2">
      <c r="B1346" s="113"/>
      <c r="C1346" s="113"/>
      <c r="D1346" s="113"/>
      <c r="E1346" s="114"/>
      <c r="F1346" s="113"/>
      <c r="G1346" s="114"/>
      <c r="H1346" s="113"/>
    </row>
    <row r="1347" spans="2:8" x14ac:dyDescent="0.2">
      <c r="B1347" s="113"/>
      <c r="C1347" s="113"/>
      <c r="D1347" s="113"/>
      <c r="E1347" s="114"/>
      <c r="F1347" s="113"/>
      <c r="G1347" s="114"/>
      <c r="H1347" s="113"/>
    </row>
    <row r="1348" spans="2:8" x14ac:dyDescent="0.2">
      <c r="B1348" s="113"/>
      <c r="C1348" s="113"/>
      <c r="D1348" s="113"/>
      <c r="E1348" s="114"/>
      <c r="F1348" s="113"/>
      <c r="G1348" s="114"/>
      <c r="H1348" s="113"/>
    </row>
    <row r="1349" spans="2:8" x14ac:dyDescent="0.2">
      <c r="B1349" s="113"/>
      <c r="C1349" s="113"/>
      <c r="D1349" s="113"/>
      <c r="E1349" s="114"/>
      <c r="F1349" s="113"/>
      <c r="G1349" s="114"/>
      <c r="H1349" s="113"/>
    </row>
    <row r="1350" spans="2:8" x14ac:dyDescent="0.2">
      <c r="B1350" s="113"/>
      <c r="C1350" s="113"/>
      <c r="D1350" s="113"/>
      <c r="E1350" s="114"/>
      <c r="F1350" s="113"/>
      <c r="G1350" s="114"/>
      <c r="H1350" s="113"/>
    </row>
    <row r="1351" spans="2:8" x14ac:dyDescent="0.2">
      <c r="B1351" s="113"/>
      <c r="C1351" s="113"/>
      <c r="D1351" s="113"/>
      <c r="E1351" s="114"/>
      <c r="F1351" s="113"/>
      <c r="G1351" s="114"/>
      <c r="H1351" s="113"/>
    </row>
    <row r="1352" spans="2:8" x14ac:dyDescent="0.2">
      <c r="B1352" s="113"/>
      <c r="C1352" s="113"/>
      <c r="D1352" s="113"/>
      <c r="E1352" s="114"/>
      <c r="F1352" s="113"/>
      <c r="G1352" s="114"/>
      <c r="H1352" s="113"/>
    </row>
    <row r="1353" spans="2:8" x14ac:dyDescent="0.2">
      <c r="B1353" s="113"/>
      <c r="C1353" s="113"/>
      <c r="D1353" s="113"/>
      <c r="E1353" s="114"/>
      <c r="F1353" s="113"/>
      <c r="G1353" s="114"/>
      <c r="H1353" s="113"/>
    </row>
    <row r="1354" spans="2:8" x14ac:dyDescent="0.2">
      <c r="B1354" s="113"/>
      <c r="C1354" s="113"/>
      <c r="D1354" s="113"/>
      <c r="E1354" s="114"/>
      <c r="F1354" s="113"/>
      <c r="G1354" s="114"/>
      <c r="H1354" s="113"/>
    </row>
    <row r="1355" spans="2:8" x14ac:dyDescent="0.2">
      <c r="B1355" s="113"/>
      <c r="C1355" s="113"/>
      <c r="D1355" s="113"/>
      <c r="E1355" s="114"/>
      <c r="F1355" s="113"/>
      <c r="G1355" s="114"/>
      <c r="H1355" s="113"/>
    </row>
    <row r="1356" spans="2:8" x14ac:dyDescent="0.2">
      <c r="B1356" s="113"/>
      <c r="C1356" s="113"/>
      <c r="D1356" s="113"/>
      <c r="E1356" s="114"/>
      <c r="F1356" s="113"/>
      <c r="G1356" s="114"/>
      <c r="H1356" s="113"/>
    </row>
    <row r="1357" spans="2:8" x14ac:dyDescent="0.2">
      <c r="B1357" s="113"/>
      <c r="C1357" s="113"/>
      <c r="D1357" s="113"/>
      <c r="E1357" s="114"/>
      <c r="F1357" s="113"/>
      <c r="G1357" s="114"/>
      <c r="H1357" s="113"/>
    </row>
    <row r="1358" spans="2:8" x14ac:dyDescent="0.2">
      <c r="B1358" s="113"/>
      <c r="C1358" s="113"/>
      <c r="D1358" s="113"/>
      <c r="E1358" s="114"/>
      <c r="F1358" s="113"/>
      <c r="G1358" s="114"/>
      <c r="H1358" s="113"/>
    </row>
    <row r="1359" spans="2:8" x14ac:dyDescent="0.2">
      <c r="B1359" s="113"/>
      <c r="C1359" s="113"/>
      <c r="D1359" s="113"/>
      <c r="E1359" s="114"/>
      <c r="F1359" s="113"/>
      <c r="G1359" s="114"/>
      <c r="H1359" s="113"/>
    </row>
    <row r="1360" spans="2:8" x14ac:dyDescent="0.2">
      <c r="B1360" s="113"/>
      <c r="C1360" s="113"/>
      <c r="D1360" s="113"/>
      <c r="E1360" s="114"/>
      <c r="F1360" s="113"/>
      <c r="G1360" s="114"/>
      <c r="H1360" s="113"/>
    </row>
    <row r="1361" spans="2:8" x14ac:dyDescent="0.2">
      <c r="B1361" s="113"/>
      <c r="C1361" s="113"/>
      <c r="D1361" s="113"/>
      <c r="E1361" s="114"/>
      <c r="F1361" s="113"/>
      <c r="G1361" s="114"/>
      <c r="H1361" s="113"/>
    </row>
    <row r="1362" spans="2:8" x14ac:dyDescent="0.2">
      <c r="B1362" s="113"/>
      <c r="C1362" s="113"/>
      <c r="D1362" s="113"/>
      <c r="E1362" s="114"/>
      <c r="F1362" s="113"/>
      <c r="G1362" s="114"/>
      <c r="H1362" s="113"/>
    </row>
    <row r="1363" spans="2:8" x14ac:dyDescent="0.2">
      <c r="B1363" s="113"/>
      <c r="C1363" s="113"/>
      <c r="D1363" s="113"/>
      <c r="E1363" s="114"/>
      <c r="F1363" s="113"/>
      <c r="G1363" s="114"/>
      <c r="H1363" s="113"/>
    </row>
    <row r="1364" spans="2:8" x14ac:dyDescent="0.2">
      <c r="B1364" s="113"/>
      <c r="C1364" s="113"/>
      <c r="D1364" s="113"/>
      <c r="E1364" s="114"/>
      <c r="F1364" s="113"/>
      <c r="G1364" s="114"/>
      <c r="H1364" s="113"/>
    </row>
    <row r="1365" spans="2:8" x14ac:dyDescent="0.2">
      <c r="B1365" s="113"/>
      <c r="C1365" s="113"/>
      <c r="D1365" s="113"/>
      <c r="E1365" s="114"/>
      <c r="F1365" s="113"/>
      <c r="G1365" s="114"/>
      <c r="H1365" s="113"/>
    </row>
    <row r="1366" spans="2:8" x14ac:dyDescent="0.2">
      <c r="B1366" s="113"/>
      <c r="C1366" s="113"/>
      <c r="D1366" s="113"/>
      <c r="E1366" s="114"/>
      <c r="F1366" s="113"/>
      <c r="G1366" s="114"/>
      <c r="H1366" s="113"/>
    </row>
    <row r="1367" spans="2:8" x14ac:dyDescent="0.2">
      <c r="B1367" s="113"/>
      <c r="C1367" s="113"/>
      <c r="D1367" s="113"/>
      <c r="E1367" s="114"/>
      <c r="F1367" s="113"/>
      <c r="G1367" s="114"/>
      <c r="H1367" s="113"/>
    </row>
    <row r="1368" spans="2:8" x14ac:dyDescent="0.2">
      <c r="B1368" s="113"/>
      <c r="C1368" s="113"/>
      <c r="D1368" s="113"/>
      <c r="E1368" s="114"/>
      <c r="F1368" s="113"/>
      <c r="G1368" s="114"/>
      <c r="H1368" s="113"/>
    </row>
    <row r="1369" spans="2:8" x14ac:dyDescent="0.2">
      <c r="B1369" s="113"/>
      <c r="C1369" s="113"/>
      <c r="D1369" s="113"/>
      <c r="E1369" s="114"/>
      <c r="F1369" s="113"/>
      <c r="G1369" s="114"/>
      <c r="H1369" s="113"/>
    </row>
    <row r="1370" spans="2:8" x14ac:dyDescent="0.2">
      <c r="B1370" s="113"/>
      <c r="C1370" s="113"/>
      <c r="D1370" s="113"/>
      <c r="E1370" s="114"/>
      <c r="F1370" s="113"/>
      <c r="G1370" s="114"/>
      <c r="H1370" s="113"/>
    </row>
    <row r="1371" spans="2:8" x14ac:dyDescent="0.2">
      <c r="B1371" s="113"/>
      <c r="C1371" s="113"/>
      <c r="D1371" s="113"/>
      <c r="E1371" s="114"/>
      <c r="F1371" s="113"/>
      <c r="G1371" s="114"/>
      <c r="H1371" s="113"/>
    </row>
    <row r="1372" spans="2:8" x14ac:dyDescent="0.2">
      <c r="B1372" s="113"/>
      <c r="C1372" s="113"/>
      <c r="D1372" s="113"/>
      <c r="E1372" s="114"/>
      <c r="F1372" s="113"/>
      <c r="G1372" s="114"/>
      <c r="H1372" s="113"/>
    </row>
    <row r="1373" spans="2:8" x14ac:dyDescent="0.2">
      <c r="B1373" s="113"/>
      <c r="C1373" s="113"/>
      <c r="D1373" s="113"/>
      <c r="E1373" s="114"/>
      <c r="F1373" s="113"/>
      <c r="G1373" s="114"/>
      <c r="H1373" s="113"/>
    </row>
    <row r="1374" spans="2:8" x14ac:dyDescent="0.2">
      <c r="B1374" s="113"/>
      <c r="C1374" s="113"/>
      <c r="D1374" s="113"/>
      <c r="E1374" s="114"/>
      <c r="F1374" s="113"/>
      <c r="G1374" s="114"/>
      <c r="H1374" s="113"/>
    </row>
    <row r="1375" spans="2:8" x14ac:dyDescent="0.2">
      <c r="B1375" s="113"/>
      <c r="C1375" s="113"/>
      <c r="D1375" s="113"/>
      <c r="E1375" s="114"/>
      <c r="F1375" s="113"/>
      <c r="G1375" s="114"/>
      <c r="H1375" s="113"/>
    </row>
    <row r="1376" spans="2:8" x14ac:dyDescent="0.2">
      <c r="B1376" s="113"/>
      <c r="C1376" s="113"/>
      <c r="D1376" s="113"/>
      <c r="E1376" s="114"/>
      <c r="F1376" s="113"/>
      <c r="G1376" s="114"/>
      <c r="H1376" s="113"/>
    </row>
    <row r="1377" spans="2:8" x14ac:dyDescent="0.2">
      <c r="B1377" s="113"/>
      <c r="C1377" s="113"/>
      <c r="D1377" s="113"/>
      <c r="E1377" s="114"/>
      <c r="F1377" s="113"/>
      <c r="G1377" s="114"/>
      <c r="H1377" s="113"/>
    </row>
    <row r="1378" spans="2:8" x14ac:dyDescent="0.2">
      <c r="B1378" s="113"/>
      <c r="C1378" s="113"/>
      <c r="D1378" s="113"/>
      <c r="E1378" s="114"/>
      <c r="F1378" s="113"/>
      <c r="G1378" s="114"/>
      <c r="H1378" s="113"/>
    </row>
    <row r="1379" spans="2:8" x14ac:dyDescent="0.2">
      <c r="B1379" s="113"/>
      <c r="C1379" s="113"/>
      <c r="D1379" s="113"/>
      <c r="E1379" s="114"/>
      <c r="F1379" s="113"/>
      <c r="G1379" s="114"/>
      <c r="H1379" s="113"/>
    </row>
    <row r="1380" spans="2:8" x14ac:dyDescent="0.2">
      <c r="B1380" s="113"/>
      <c r="C1380" s="113"/>
      <c r="D1380" s="113"/>
      <c r="E1380" s="114"/>
      <c r="F1380" s="113"/>
      <c r="G1380" s="114"/>
      <c r="H1380" s="113"/>
    </row>
    <row r="1381" spans="2:8" x14ac:dyDescent="0.2">
      <c r="B1381" s="113"/>
      <c r="C1381" s="113"/>
      <c r="D1381" s="113"/>
      <c r="E1381" s="114"/>
      <c r="F1381" s="113"/>
      <c r="G1381" s="114"/>
      <c r="H1381" s="113"/>
    </row>
    <row r="1382" spans="2:8" x14ac:dyDescent="0.2">
      <c r="B1382" s="113"/>
      <c r="C1382" s="113"/>
      <c r="D1382" s="113"/>
      <c r="E1382" s="114"/>
      <c r="F1382" s="113"/>
      <c r="G1382" s="114"/>
      <c r="H1382" s="113"/>
    </row>
    <row r="1383" spans="2:8" x14ac:dyDescent="0.2">
      <c r="B1383" s="113"/>
      <c r="C1383" s="113"/>
      <c r="D1383" s="113"/>
      <c r="E1383" s="114"/>
      <c r="F1383" s="113"/>
      <c r="G1383" s="114"/>
      <c r="H1383" s="113"/>
    </row>
    <row r="1384" spans="2:8" x14ac:dyDescent="0.2">
      <c r="B1384" s="113"/>
      <c r="C1384" s="113"/>
      <c r="D1384" s="113"/>
      <c r="E1384" s="114"/>
      <c r="F1384" s="113"/>
      <c r="G1384" s="114"/>
      <c r="H1384" s="113"/>
    </row>
    <row r="1385" spans="2:8" x14ac:dyDescent="0.2">
      <c r="B1385" s="113"/>
      <c r="C1385" s="113"/>
      <c r="D1385" s="113"/>
      <c r="E1385" s="114"/>
      <c r="F1385" s="113"/>
      <c r="G1385" s="114"/>
      <c r="H1385" s="113"/>
    </row>
    <row r="1386" spans="2:8" x14ac:dyDescent="0.2">
      <c r="B1386" s="113"/>
      <c r="C1386" s="113"/>
      <c r="D1386" s="113"/>
      <c r="E1386" s="114"/>
      <c r="F1386" s="113"/>
      <c r="G1386" s="114"/>
      <c r="H1386" s="113"/>
    </row>
    <row r="1387" spans="2:8" x14ac:dyDescent="0.2">
      <c r="B1387" s="113"/>
      <c r="C1387" s="113"/>
      <c r="D1387" s="113"/>
      <c r="E1387" s="114"/>
      <c r="F1387" s="113"/>
      <c r="G1387" s="114"/>
      <c r="H1387" s="113"/>
    </row>
    <row r="1388" spans="2:8" x14ac:dyDescent="0.2">
      <c r="B1388" s="113"/>
      <c r="C1388" s="113"/>
      <c r="D1388" s="113"/>
      <c r="E1388" s="114"/>
      <c r="F1388" s="113"/>
      <c r="G1388" s="114"/>
      <c r="H1388" s="113"/>
    </row>
    <row r="1389" spans="2:8" x14ac:dyDescent="0.2">
      <c r="B1389" s="113"/>
      <c r="C1389" s="113"/>
      <c r="D1389" s="113"/>
      <c r="E1389" s="114"/>
      <c r="F1389" s="113"/>
      <c r="G1389" s="114"/>
      <c r="H1389" s="113"/>
    </row>
    <row r="1390" spans="2:8" x14ac:dyDescent="0.2">
      <c r="B1390" s="113"/>
      <c r="C1390" s="113"/>
      <c r="D1390" s="113"/>
      <c r="E1390" s="114"/>
      <c r="F1390" s="113"/>
      <c r="G1390" s="114"/>
      <c r="H1390" s="113"/>
    </row>
    <row r="1391" spans="2:8" x14ac:dyDescent="0.2">
      <c r="B1391" s="113"/>
      <c r="C1391" s="113"/>
      <c r="D1391" s="113"/>
      <c r="E1391" s="114"/>
      <c r="F1391" s="113"/>
      <c r="G1391" s="114"/>
      <c r="H1391" s="113"/>
    </row>
    <row r="1392" spans="2:8" x14ac:dyDescent="0.2">
      <c r="B1392" s="113"/>
      <c r="C1392" s="113"/>
      <c r="D1392" s="113"/>
      <c r="E1392" s="114"/>
      <c r="F1392" s="113"/>
      <c r="G1392" s="114"/>
      <c r="H1392" s="113"/>
    </row>
    <row r="1393" spans="2:8" x14ac:dyDescent="0.2">
      <c r="B1393" s="113"/>
      <c r="C1393" s="113"/>
      <c r="D1393" s="113"/>
      <c r="E1393" s="114"/>
      <c r="F1393" s="113"/>
      <c r="G1393" s="114"/>
      <c r="H1393" s="113"/>
    </row>
    <row r="1394" spans="2:8" x14ac:dyDescent="0.2">
      <c r="B1394" s="113"/>
      <c r="C1394" s="113"/>
      <c r="D1394" s="113"/>
      <c r="E1394" s="114"/>
      <c r="F1394" s="113"/>
      <c r="G1394" s="114"/>
      <c r="H1394" s="113"/>
    </row>
    <row r="1395" spans="2:8" x14ac:dyDescent="0.2">
      <c r="B1395" s="113"/>
      <c r="C1395" s="113"/>
      <c r="D1395" s="113"/>
      <c r="E1395" s="114"/>
      <c r="F1395" s="113"/>
      <c r="G1395" s="114"/>
      <c r="H1395" s="113"/>
    </row>
    <row r="1396" spans="2:8" x14ac:dyDescent="0.2">
      <c r="B1396" s="113"/>
      <c r="C1396" s="113"/>
      <c r="D1396" s="113"/>
      <c r="E1396" s="114"/>
      <c r="F1396" s="113"/>
      <c r="G1396" s="114"/>
      <c r="H1396" s="113"/>
    </row>
    <row r="1397" spans="2:8" x14ac:dyDescent="0.2">
      <c r="B1397" s="113"/>
      <c r="C1397" s="113"/>
      <c r="D1397" s="113"/>
      <c r="E1397" s="114"/>
      <c r="F1397" s="113"/>
      <c r="G1397" s="114"/>
      <c r="H1397" s="113"/>
    </row>
    <row r="1398" spans="2:8" x14ac:dyDescent="0.2">
      <c r="B1398" s="113"/>
      <c r="C1398" s="113"/>
      <c r="D1398" s="113"/>
      <c r="E1398" s="114"/>
      <c r="F1398" s="113"/>
      <c r="G1398" s="114"/>
      <c r="H1398" s="113"/>
    </row>
    <row r="1399" spans="2:8" x14ac:dyDescent="0.2">
      <c r="B1399" s="113"/>
      <c r="C1399" s="113"/>
      <c r="D1399" s="113"/>
      <c r="E1399" s="114"/>
      <c r="F1399" s="113"/>
      <c r="G1399" s="114"/>
      <c r="H1399" s="113"/>
    </row>
    <row r="1400" spans="2:8" x14ac:dyDescent="0.2">
      <c r="B1400" s="113"/>
      <c r="C1400" s="113"/>
      <c r="D1400" s="113"/>
      <c r="E1400" s="114"/>
      <c r="F1400" s="113"/>
      <c r="G1400" s="114"/>
      <c r="H1400" s="113"/>
    </row>
    <row r="1401" spans="2:8" x14ac:dyDescent="0.2">
      <c r="B1401" s="113"/>
      <c r="C1401" s="113"/>
      <c r="D1401" s="113"/>
      <c r="E1401" s="114"/>
      <c r="F1401" s="113"/>
      <c r="G1401" s="114"/>
      <c r="H1401" s="113"/>
    </row>
    <row r="1402" spans="2:8" x14ac:dyDescent="0.2">
      <c r="B1402" s="113"/>
      <c r="C1402" s="113"/>
      <c r="D1402" s="113"/>
      <c r="E1402" s="114"/>
      <c r="F1402" s="113"/>
      <c r="G1402" s="114"/>
      <c r="H1402" s="113"/>
    </row>
    <row r="1403" spans="2:8" x14ac:dyDescent="0.2">
      <c r="B1403" s="113"/>
      <c r="C1403" s="113"/>
      <c r="D1403" s="113"/>
      <c r="E1403" s="114"/>
      <c r="F1403" s="113"/>
      <c r="G1403" s="114"/>
      <c r="H1403" s="113"/>
    </row>
    <row r="1404" spans="2:8" x14ac:dyDescent="0.2">
      <c r="B1404" s="113"/>
      <c r="C1404" s="113"/>
      <c r="D1404" s="113"/>
      <c r="E1404" s="114"/>
      <c r="F1404" s="113"/>
      <c r="G1404" s="114"/>
      <c r="H1404" s="113"/>
    </row>
    <row r="1405" spans="2:8" x14ac:dyDescent="0.2">
      <c r="B1405" s="113"/>
      <c r="C1405" s="113"/>
      <c r="D1405" s="113"/>
      <c r="E1405" s="114"/>
      <c r="F1405" s="113"/>
      <c r="G1405" s="114"/>
      <c r="H1405" s="113"/>
    </row>
    <row r="1406" spans="2:8" x14ac:dyDescent="0.2">
      <c r="B1406" s="113"/>
      <c r="C1406" s="113"/>
      <c r="D1406" s="113"/>
      <c r="E1406" s="114"/>
      <c r="F1406" s="113"/>
      <c r="G1406" s="114"/>
      <c r="H1406" s="113"/>
    </row>
    <row r="1407" spans="2:8" x14ac:dyDescent="0.2">
      <c r="B1407" s="113"/>
      <c r="C1407" s="113"/>
      <c r="D1407" s="113"/>
      <c r="E1407" s="114"/>
      <c r="F1407" s="113"/>
      <c r="G1407" s="114"/>
      <c r="H1407" s="113"/>
    </row>
    <row r="1408" spans="2:8" x14ac:dyDescent="0.2">
      <c r="B1408" s="113"/>
      <c r="C1408" s="113"/>
      <c r="D1408" s="113"/>
      <c r="E1408" s="114"/>
      <c r="F1408" s="113"/>
      <c r="G1408" s="114"/>
      <c r="H1408" s="113"/>
    </row>
    <row r="1409" spans="2:8" x14ac:dyDescent="0.2">
      <c r="B1409" s="113"/>
      <c r="C1409" s="113"/>
      <c r="D1409" s="113"/>
      <c r="E1409" s="114"/>
      <c r="F1409" s="113"/>
      <c r="G1409" s="114"/>
      <c r="H1409" s="113"/>
    </row>
    <row r="1410" spans="2:8" x14ac:dyDescent="0.2">
      <c r="B1410" s="113"/>
      <c r="C1410" s="113"/>
      <c r="D1410" s="113"/>
      <c r="E1410" s="114"/>
      <c r="F1410" s="113"/>
      <c r="G1410" s="114"/>
      <c r="H1410" s="113"/>
    </row>
    <row r="1411" spans="2:8" x14ac:dyDescent="0.2">
      <c r="B1411" s="113"/>
      <c r="C1411" s="113"/>
      <c r="D1411" s="113"/>
      <c r="E1411" s="114"/>
      <c r="F1411" s="113"/>
      <c r="G1411" s="114"/>
      <c r="H1411" s="113"/>
    </row>
    <row r="1412" spans="2:8" x14ac:dyDescent="0.2">
      <c r="B1412" s="113"/>
      <c r="C1412" s="113"/>
      <c r="D1412" s="113"/>
      <c r="E1412" s="114"/>
      <c r="F1412" s="113"/>
      <c r="G1412" s="114"/>
      <c r="H1412" s="113"/>
    </row>
    <row r="1413" spans="2:8" x14ac:dyDescent="0.2">
      <c r="B1413" s="113"/>
      <c r="C1413" s="113"/>
      <c r="D1413" s="113"/>
      <c r="E1413" s="114"/>
      <c r="F1413" s="113"/>
      <c r="G1413" s="114"/>
      <c r="H1413" s="113"/>
    </row>
    <row r="1414" spans="2:8" x14ac:dyDescent="0.2">
      <c r="B1414" s="113"/>
      <c r="C1414" s="113"/>
      <c r="D1414" s="113"/>
      <c r="E1414" s="114"/>
      <c r="F1414" s="113"/>
      <c r="G1414" s="114"/>
      <c r="H1414" s="113"/>
    </row>
    <row r="1415" spans="2:8" x14ac:dyDescent="0.2">
      <c r="B1415" s="113"/>
      <c r="C1415" s="113"/>
      <c r="D1415" s="113"/>
      <c r="E1415" s="114"/>
      <c r="F1415" s="113"/>
      <c r="G1415" s="114"/>
      <c r="H1415" s="113"/>
    </row>
    <row r="1416" spans="2:8" x14ac:dyDescent="0.2">
      <c r="B1416" s="113"/>
      <c r="C1416" s="113"/>
      <c r="D1416" s="113"/>
      <c r="E1416" s="114"/>
      <c r="F1416" s="113"/>
      <c r="G1416" s="114"/>
      <c r="H1416" s="113"/>
    </row>
    <row r="1417" spans="2:8" x14ac:dyDescent="0.2">
      <c r="B1417" s="113"/>
      <c r="C1417" s="113"/>
      <c r="D1417" s="113"/>
      <c r="E1417" s="114"/>
      <c r="F1417" s="113"/>
      <c r="G1417" s="114"/>
      <c r="H1417" s="113"/>
    </row>
    <row r="1418" spans="2:8" x14ac:dyDescent="0.2">
      <c r="B1418" s="113"/>
      <c r="C1418" s="113"/>
      <c r="D1418" s="113"/>
      <c r="E1418" s="114"/>
      <c r="F1418" s="113"/>
      <c r="G1418" s="114"/>
      <c r="H1418" s="113"/>
    </row>
    <row r="1419" spans="2:8" x14ac:dyDescent="0.2">
      <c r="B1419" s="113"/>
      <c r="C1419" s="113"/>
      <c r="D1419" s="113"/>
      <c r="E1419" s="114"/>
      <c r="F1419" s="113"/>
      <c r="G1419" s="114"/>
      <c r="H1419" s="113"/>
    </row>
    <row r="1420" spans="2:8" x14ac:dyDescent="0.2">
      <c r="B1420" s="113"/>
      <c r="C1420" s="113"/>
      <c r="D1420" s="113"/>
      <c r="E1420" s="114"/>
      <c r="F1420" s="113"/>
      <c r="G1420" s="114"/>
      <c r="H1420" s="113"/>
    </row>
    <row r="1421" spans="2:8" x14ac:dyDescent="0.2">
      <c r="B1421" s="113"/>
      <c r="C1421" s="113"/>
      <c r="D1421" s="113"/>
      <c r="E1421" s="114"/>
      <c r="F1421" s="113"/>
      <c r="G1421" s="114"/>
      <c r="H1421" s="113"/>
    </row>
    <row r="1422" spans="2:8" x14ac:dyDescent="0.2">
      <c r="B1422" s="113"/>
      <c r="C1422" s="113"/>
      <c r="D1422" s="113"/>
      <c r="E1422" s="114"/>
      <c r="F1422" s="113"/>
      <c r="G1422" s="114"/>
      <c r="H1422" s="113"/>
    </row>
    <row r="1423" spans="2:8" x14ac:dyDescent="0.2">
      <c r="B1423" s="113"/>
      <c r="C1423" s="113"/>
      <c r="D1423" s="113"/>
      <c r="E1423" s="114"/>
      <c r="F1423" s="113"/>
      <c r="G1423" s="114"/>
      <c r="H1423" s="113"/>
    </row>
    <row r="1424" spans="2:8" x14ac:dyDescent="0.2">
      <c r="B1424" s="113"/>
      <c r="C1424" s="113"/>
      <c r="D1424" s="113"/>
      <c r="E1424" s="114"/>
      <c r="F1424" s="113"/>
      <c r="G1424" s="114"/>
      <c r="H1424" s="113"/>
    </row>
    <row r="1425" spans="2:8" x14ac:dyDescent="0.2">
      <c r="B1425" s="113"/>
      <c r="C1425" s="113"/>
      <c r="D1425" s="113"/>
      <c r="E1425" s="114"/>
      <c r="F1425" s="113"/>
      <c r="G1425" s="114"/>
      <c r="H1425" s="113"/>
    </row>
    <row r="1426" spans="2:8" x14ac:dyDescent="0.2">
      <c r="B1426" s="113"/>
      <c r="C1426" s="113"/>
      <c r="D1426" s="113"/>
      <c r="E1426" s="114"/>
      <c r="F1426" s="113"/>
      <c r="G1426" s="114"/>
      <c r="H1426" s="113"/>
    </row>
    <row r="1427" spans="2:8" x14ac:dyDescent="0.2">
      <c r="B1427" s="113"/>
      <c r="C1427" s="113"/>
      <c r="D1427" s="113"/>
      <c r="E1427" s="114"/>
      <c r="F1427" s="113"/>
      <c r="G1427" s="114"/>
      <c r="H1427" s="113"/>
    </row>
    <row r="1428" spans="2:8" x14ac:dyDescent="0.2">
      <c r="B1428" s="113"/>
      <c r="C1428" s="113"/>
      <c r="D1428" s="113"/>
      <c r="E1428" s="114"/>
      <c r="F1428" s="113"/>
      <c r="G1428" s="114"/>
      <c r="H1428" s="113"/>
    </row>
    <row r="1429" spans="2:8" x14ac:dyDescent="0.2">
      <c r="B1429" s="113"/>
      <c r="C1429" s="113"/>
      <c r="D1429" s="113"/>
      <c r="E1429" s="114"/>
      <c r="F1429" s="113"/>
      <c r="G1429" s="114"/>
      <c r="H1429" s="113"/>
    </row>
    <row r="1430" spans="2:8" x14ac:dyDescent="0.2">
      <c r="B1430" s="113"/>
      <c r="C1430" s="113"/>
      <c r="D1430" s="113"/>
      <c r="E1430" s="114"/>
      <c r="F1430" s="113"/>
      <c r="G1430" s="114"/>
      <c r="H1430" s="113"/>
    </row>
    <row r="1431" spans="2:8" x14ac:dyDescent="0.2">
      <c r="B1431" s="113"/>
      <c r="C1431" s="113"/>
      <c r="D1431" s="113"/>
      <c r="E1431" s="114"/>
      <c r="F1431" s="113"/>
      <c r="G1431" s="114"/>
      <c r="H1431" s="113"/>
    </row>
    <row r="1432" spans="2:8" x14ac:dyDescent="0.2">
      <c r="B1432" s="113"/>
      <c r="C1432" s="113"/>
      <c r="D1432" s="113"/>
      <c r="E1432" s="114"/>
      <c r="F1432" s="113"/>
      <c r="G1432" s="114"/>
      <c r="H1432" s="113"/>
    </row>
    <row r="1433" spans="2:8" x14ac:dyDescent="0.2">
      <c r="B1433" s="113"/>
      <c r="C1433" s="113"/>
      <c r="D1433" s="113"/>
      <c r="E1433" s="114"/>
      <c r="F1433" s="113"/>
      <c r="G1433" s="114"/>
      <c r="H1433" s="113"/>
    </row>
    <row r="1434" spans="2:8" x14ac:dyDescent="0.2">
      <c r="B1434" s="113"/>
      <c r="C1434" s="113"/>
      <c r="D1434" s="113"/>
      <c r="E1434" s="114"/>
      <c r="F1434" s="113"/>
      <c r="G1434" s="114"/>
      <c r="H1434" s="113"/>
    </row>
    <row r="1435" spans="2:8" x14ac:dyDescent="0.2">
      <c r="B1435" s="113"/>
      <c r="C1435" s="113"/>
      <c r="D1435" s="113"/>
      <c r="E1435" s="114"/>
      <c r="F1435" s="113"/>
      <c r="G1435" s="114"/>
      <c r="H1435" s="113"/>
    </row>
    <row r="1436" spans="2:8" x14ac:dyDescent="0.2">
      <c r="B1436" s="113"/>
      <c r="C1436" s="113"/>
      <c r="D1436" s="113"/>
      <c r="E1436" s="114"/>
      <c r="F1436" s="113"/>
      <c r="G1436" s="114"/>
      <c r="H1436" s="113"/>
    </row>
    <row r="1437" spans="2:8" x14ac:dyDescent="0.2">
      <c r="B1437" s="113"/>
      <c r="C1437" s="113"/>
      <c r="D1437" s="113"/>
      <c r="E1437" s="114"/>
      <c r="F1437" s="113"/>
      <c r="G1437" s="114"/>
      <c r="H1437" s="113"/>
    </row>
    <row r="1438" spans="2:8" x14ac:dyDescent="0.2">
      <c r="B1438" s="113"/>
      <c r="C1438" s="113"/>
      <c r="D1438" s="113"/>
      <c r="E1438" s="114"/>
      <c r="F1438" s="113"/>
      <c r="G1438" s="114"/>
      <c r="H1438" s="113"/>
    </row>
    <row r="1439" spans="2:8" x14ac:dyDescent="0.2">
      <c r="B1439" s="113"/>
      <c r="C1439" s="113"/>
      <c r="D1439" s="113"/>
      <c r="E1439" s="114"/>
      <c r="F1439" s="113"/>
      <c r="G1439" s="114"/>
      <c r="H1439" s="113"/>
    </row>
    <row r="1440" spans="2:8" x14ac:dyDescent="0.2">
      <c r="B1440" s="113"/>
      <c r="C1440" s="113"/>
      <c r="D1440" s="113"/>
      <c r="E1440" s="114"/>
      <c r="F1440" s="113"/>
      <c r="G1440" s="114"/>
      <c r="H1440" s="113"/>
    </row>
    <row r="1441" spans="2:8" x14ac:dyDescent="0.2">
      <c r="B1441" s="113"/>
      <c r="C1441" s="113"/>
      <c r="D1441" s="113"/>
      <c r="E1441" s="114"/>
      <c r="F1441" s="113"/>
      <c r="G1441" s="114"/>
      <c r="H1441" s="113"/>
    </row>
    <row r="1442" spans="2:8" x14ac:dyDescent="0.2">
      <c r="B1442" s="113"/>
      <c r="C1442" s="113"/>
      <c r="D1442" s="113"/>
      <c r="E1442" s="114"/>
      <c r="F1442" s="113"/>
      <c r="G1442" s="114"/>
      <c r="H1442" s="113"/>
    </row>
    <row r="1443" spans="2:8" x14ac:dyDescent="0.2">
      <c r="B1443" s="113"/>
      <c r="C1443" s="113"/>
      <c r="D1443" s="113"/>
      <c r="E1443" s="114"/>
      <c r="F1443" s="113"/>
      <c r="G1443" s="114"/>
      <c r="H1443" s="113"/>
    </row>
    <row r="1444" spans="2:8" x14ac:dyDescent="0.2">
      <c r="B1444" s="113"/>
      <c r="C1444" s="113"/>
      <c r="D1444" s="113"/>
      <c r="E1444" s="114"/>
      <c r="F1444" s="113"/>
      <c r="G1444" s="114"/>
      <c r="H1444" s="113"/>
    </row>
    <row r="1445" spans="2:8" x14ac:dyDescent="0.2">
      <c r="B1445" s="113"/>
      <c r="C1445" s="113"/>
      <c r="D1445" s="113"/>
      <c r="E1445" s="114"/>
      <c r="F1445" s="113"/>
      <c r="G1445" s="114"/>
      <c r="H1445" s="113"/>
    </row>
    <row r="1446" spans="2:8" x14ac:dyDescent="0.2">
      <c r="B1446" s="113"/>
      <c r="C1446" s="113"/>
      <c r="D1446" s="113"/>
      <c r="E1446" s="114"/>
      <c r="F1446" s="113"/>
      <c r="G1446" s="114"/>
      <c r="H1446" s="113"/>
    </row>
    <row r="1447" spans="2:8" x14ac:dyDescent="0.2">
      <c r="B1447" s="113"/>
      <c r="C1447" s="113"/>
      <c r="D1447" s="113"/>
      <c r="E1447" s="114"/>
      <c r="F1447" s="113"/>
      <c r="G1447" s="114"/>
      <c r="H1447" s="113"/>
    </row>
    <row r="1448" spans="2:8" x14ac:dyDescent="0.2">
      <c r="B1448" s="113"/>
      <c r="C1448" s="113"/>
      <c r="D1448" s="113"/>
      <c r="E1448" s="114"/>
      <c r="F1448" s="113"/>
      <c r="G1448" s="114"/>
      <c r="H1448" s="113"/>
    </row>
    <row r="1449" spans="2:8" x14ac:dyDescent="0.2">
      <c r="B1449" s="113"/>
      <c r="C1449" s="113"/>
      <c r="D1449" s="113"/>
      <c r="E1449" s="114"/>
      <c r="F1449" s="113"/>
      <c r="G1449" s="114"/>
      <c r="H1449" s="113"/>
    </row>
    <row r="1450" spans="2:8" x14ac:dyDescent="0.2">
      <c r="B1450" s="113"/>
      <c r="C1450" s="113"/>
      <c r="D1450" s="113"/>
      <c r="E1450" s="114"/>
      <c r="F1450" s="113"/>
      <c r="G1450" s="114"/>
      <c r="H1450" s="113"/>
    </row>
    <row r="1451" spans="2:8" x14ac:dyDescent="0.2">
      <c r="B1451" s="113"/>
      <c r="C1451" s="113"/>
      <c r="D1451" s="113"/>
      <c r="E1451" s="114"/>
      <c r="F1451" s="113"/>
      <c r="G1451" s="114"/>
      <c r="H1451" s="113"/>
    </row>
    <row r="1452" spans="2:8" x14ac:dyDescent="0.2">
      <c r="B1452" s="113"/>
      <c r="C1452" s="113"/>
      <c r="D1452" s="113"/>
      <c r="E1452" s="114"/>
      <c r="F1452" s="113"/>
      <c r="G1452" s="114"/>
      <c r="H1452" s="113"/>
    </row>
    <row r="1453" spans="2:8" x14ac:dyDescent="0.2">
      <c r="B1453" s="113"/>
      <c r="C1453" s="113"/>
      <c r="D1453" s="113"/>
      <c r="E1453" s="114"/>
      <c r="F1453" s="113"/>
      <c r="G1453" s="114"/>
      <c r="H1453" s="113"/>
    </row>
    <row r="1454" spans="2:8" x14ac:dyDescent="0.2">
      <c r="B1454" s="113"/>
      <c r="C1454" s="113"/>
      <c r="D1454" s="113"/>
      <c r="E1454" s="114"/>
      <c r="F1454" s="113"/>
      <c r="G1454" s="114"/>
      <c r="H1454" s="113"/>
    </row>
    <row r="1455" spans="2:8" x14ac:dyDescent="0.2">
      <c r="B1455" s="113"/>
      <c r="C1455" s="113"/>
      <c r="D1455" s="113"/>
      <c r="E1455" s="114"/>
      <c r="F1455" s="113"/>
      <c r="G1455" s="114"/>
      <c r="H1455" s="113"/>
    </row>
    <row r="1456" spans="2:8" x14ac:dyDescent="0.2">
      <c r="B1456" s="113"/>
      <c r="C1456" s="113"/>
      <c r="D1456" s="113"/>
      <c r="E1456" s="114"/>
      <c r="F1456" s="113"/>
      <c r="G1456" s="114"/>
      <c r="H1456" s="113"/>
    </row>
    <row r="1457" spans="2:8" x14ac:dyDescent="0.2">
      <c r="B1457" s="113"/>
      <c r="C1457" s="113"/>
      <c r="D1457" s="113"/>
      <c r="E1457" s="114"/>
      <c r="F1457" s="113"/>
      <c r="G1457" s="114"/>
      <c r="H1457" s="113"/>
    </row>
    <row r="1458" spans="2:8" x14ac:dyDescent="0.2">
      <c r="B1458" s="113"/>
      <c r="C1458" s="113"/>
      <c r="D1458" s="113"/>
      <c r="E1458" s="114"/>
      <c r="F1458" s="113"/>
      <c r="G1458" s="114"/>
      <c r="H1458" s="113"/>
    </row>
    <row r="1459" spans="2:8" x14ac:dyDescent="0.2">
      <c r="B1459" s="113"/>
      <c r="C1459" s="113"/>
      <c r="D1459" s="113"/>
      <c r="E1459" s="114"/>
      <c r="F1459" s="113"/>
      <c r="G1459" s="114"/>
      <c r="H1459" s="113"/>
    </row>
    <row r="1460" spans="2:8" x14ac:dyDescent="0.2">
      <c r="B1460" s="113"/>
      <c r="C1460" s="113"/>
      <c r="D1460" s="113"/>
      <c r="E1460" s="114"/>
      <c r="F1460" s="113"/>
      <c r="G1460" s="114"/>
      <c r="H1460" s="113"/>
    </row>
    <row r="1461" spans="2:8" x14ac:dyDescent="0.2">
      <c r="B1461" s="113"/>
      <c r="C1461" s="113"/>
      <c r="D1461" s="113"/>
      <c r="E1461" s="114"/>
      <c r="F1461" s="113"/>
      <c r="G1461" s="114"/>
      <c r="H1461" s="113"/>
    </row>
    <row r="1462" spans="2:8" x14ac:dyDescent="0.2">
      <c r="B1462" s="113"/>
      <c r="C1462" s="113"/>
      <c r="D1462" s="113"/>
      <c r="E1462" s="114"/>
      <c r="F1462" s="113"/>
      <c r="G1462" s="114"/>
      <c r="H1462" s="113"/>
    </row>
    <row r="1463" spans="2:8" x14ac:dyDescent="0.2">
      <c r="B1463" s="113"/>
      <c r="C1463" s="113"/>
      <c r="D1463" s="113"/>
      <c r="E1463" s="114"/>
      <c r="F1463" s="113"/>
      <c r="G1463" s="114"/>
      <c r="H1463" s="113"/>
    </row>
    <row r="1464" spans="2:8" x14ac:dyDescent="0.2">
      <c r="B1464" s="113"/>
      <c r="C1464" s="113"/>
      <c r="D1464" s="113"/>
      <c r="E1464" s="114"/>
      <c r="F1464" s="113"/>
      <c r="G1464" s="114"/>
      <c r="H1464" s="113"/>
    </row>
    <row r="1465" spans="2:8" x14ac:dyDescent="0.2">
      <c r="B1465" s="113"/>
      <c r="C1465" s="113"/>
      <c r="D1465" s="113"/>
      <c r="E1465" s="114"/>
      <c r="F1465" s="113"/>
      <c r="G1465" s="114"/>
      <c r="H1465" s="113"/>
    </row>
    <row r="1466" spans="2:8" x14ac:dyDescent="0.2">
      <c r="B1466" s="113"/>
      <c r="C1466" s="113"/>
      <c r="D1466" s="113"/>
      <c r="E1466" s="114"/>
      <c r="F1466" s="113"/>
      <c r="G1466" s="114"/>
      <c r="H1466" s="113"/>
    </row>
    <row r="1467" spans="2:8" x14ac:dyDescent="0.2">
      <c r="B1467" s="113"/>
      <c r="C1467" s="113"/>
      <c r="D1467" s="113"/>
      <c r="E1467" s="114"/>
      <c r="F1467" s="113"/>
      <c r="G1467" s="114"/>
      <c r="H1467" s="113"/>
    </row>
    <row r="1468" spans="2:8" x14ac:dyDescent="0.2">
      <c r="B1468" s="113"/>
      <c r="C1468" s="113"/>
      <c r="D1468" s="113"/>
      <c r="E1468" s="114"/>
      <c r="F1468" s="113"/>
      <c r="G1468" s="114"/>
      <c r="H1468" s="113"/>
    </row>
    <row r="1469" spans="2:8" x14ac:dyDescent="0.2">
      <c r="B1469" s="113"/>
      <c r="C1469" s="113"/>
      <c r="D1469" s="113"/>
      <c r="E1469" s="114"/>
      <c r="F1469" s="113"/>
      <c r="G1469" s="114"/>
      <c r="H1469" s="113"/>
    </row>
    <row r="1470" spans="2:8" x14ac:dyDescent="0.2">
      <c r="B1470" s="113"/>
      <c r="C1470" s="113"/>
      <c r="D1470" s="113"/>
      <c r="E1470" s="114"/>
      <c r="F1470" s="113"/>
      <c r="G1470" s="114"/>
      <c r="H1470" s="113"/>
    </row>
    <row r="1471" spans="2:8" x14ac:dyDescent="0.2">
      <c r="B1471" s="113"/>
      <c r="C1471" s="113"/>
      <c r="D1471" s="113"/>
      <c r="E1471" s="114"/>
      <c r="F1471" s="113"/>
      <c r="G1471" s="114"/>
      <c r="H1471" s="113"/>
    </row>
    <row r="1472" spans="2:8" x14ac:dyDescent="0.2">
      <c r="B1472" s="113"/>
      <c r="C1472" s="113"/>
      <c r="D1472" s="113"/>
      <c r="E1472" s="114"/>
      <c r="F1472" s="113"/>
      <c r="G1472" s="114"/>
      <c r="H1472" s="113"/>
    </row>
    <row r="1473" spans="2:8" x14ac:dyDescent="0.2">
      <c r="B1473" s="113"/>
      <c r="C1473" s="113"/>
      <c r="D1473" s="113"/>
      <c r="E1473" s="114"/>
      <c r="F1473" s="113"/>
      <c r="G1473" s="114"/>
      <c r="H1473" s="113"/>
    </row>
    <row r="1474" spans="2:8" x14ac:dyDescent="0.2">
      <c r="B1474" s="113"/>
      <c r="C1474" s="113"/>
      <c r="D1474" s="113"/>
      <c r="E1474" s="114"/>
      <c r="F1474" s="113"/>
      <c r="G1474" s="114"/>
      <c r="H1474" s="113"/>
    </row>
    <row r="1475" spans="2:8" x14ac:dyDescent="0.2">
      <c r="B1475" s="113"/>
      <c r="C1475" s="113"/>
      <c r="D1475" s="113"/>
      <c r="E1475" s="114"/>
      <c r="F1475" s="113"/>
      <c r="G1475" s="114"/>
      <c r="H1475" s="113"/>
    </row>
    <row r="1476" spans="2:8" x14ac:dyDescent="0.2">
      <c r="B1476" s="113"/>
      <c r="C1476" s="113"/>
      <c r="D1476" s="113"/>
      <c r="E1476" s="114"/>
      <c r="F1476" s="113"/>
      <c r="G1476" s="114"/>
      <c r="H1476" s="113"/>
    </row>
    <row r="1477" spans="2:8" x14ac:dyDescent="0.2">
      <c r="B1477" s="113"/>
      <c r="C1477" s="113"/>
      <c r="D1477" s="113"/>
      <c r="E1477" s="114"/>
      <c r="F1477" s="113"/>
      <c r="G1477" s="114"/>
      <c r="H1477" s="113"/>
    </row>
    <row r="1478" spans="2:8" x14ac:dyDescent="0.2">
      <c r="B1478" s="113"/>
      <c r="C1478" s="113"/>
      <c r="D1478" s="113"/>
      <c r="E1478" s="114"/>
      <c r="F1478" s="113"/>
      <c r="G1478" s="114"/>
      <c r="H1478" s="113"/>
    </row>
    <row r="1479" spans="2:8" x14ac:dyDescent="0.2">
      <c r="B1479" s="113"/>
      <c r="C1479" s="113"/>
      <c r="D1479" s="113"/>
      <c r="E1479" s="114"/>
      <c r="F1479" s="113"/>
      <c r="G1479" s="114"/>
      <c r="H1479" s="113"/>
    </row>
    <row r="1480" spans="2:8" x14ac:dyDescent="0.2">
      <c r="B1480" s="113"/>
      <c r="C1480" s="113"/>
      <c r="D1480" s="113"/>
      <c r="E1480" s="114"/>
      <c r="F1480" s="113"/>
      <c r="G1480" s="114"/>
      <c r="H1480" s="113"/>
    </row>
    <row r="1481" spans="2:8" x14ac:dyDescent="0.2">
      <c r="B1481" s="113"/>
      <c r="C1481" s="113"/>
      <c r="D1481" s="113"/>
      <c r="E1481" s="114"/>
      <c r="F1481" s="113"/>
      <c r="G1481" s="114"/>
      <c r="H1481" s="113"/>
    </row>
    <row r="1482" spans="2:8" x14ac:dyDescent="0.2">
      <c r="B1482" s="113"/>
      <c r="C1482" s="113"/>
      <c r="D1482" s="113"/>
      <c r="E1482" s="114"/>
      <c r="F1482" s="113"/>
      <c r="G1482" s="114"/>
      <c r="H1482" s="113"/>
    </row>
    <row r="1483" spans="2:8" x14ac:dyDescent="0.2">
      <c r="B1483" s="113"/>
      <c r="C1483" s="113"/>
      <c r="D1483" s="113"/>
      <c r="E1483" s="114"/>
      <c r="F1483" s="113"/>
      <c r="G1483" s="114"/>
      <c r="H1483" s="113"/>
    </row>
    <row r="1484" spans="2:8" x14ac:dyDescent="0.2">
      <c r="B1484" s="113"/>
      <c r="C1484" s="113"/>
      <c r="D1484" s="113"/>
      <c r="E1484" s="114"/>
      <c r="F1484" s="113"/>
      <c r="G1484" s="114"/>
      <c r="H1484" s="113"/>
    </row>
    <row r="1485" spans="2:8" x14ac:dyDescent="0.2">
      <c r="B1485" s="113"/>
      <c r="C1485" s="113"/>
      <c r="D1485" s="113"/>
      <c r="E1485" s="114"/>
      <c r="F1485" s="113"/>
      <c r="G1485" s="114"/>
      <c r="H1485" s="113"/>
    </row>
    <row r="1486" spans="2:8" x14ac:dyDescent="0.2">
      <c r="B1486" s="113"/>
      <c r="C1486" s="113"/>
      <c r="D1486" s="113"/>
      <c r="E1486" s="114"/>
      <c r="F1486" s="113"/>
      <c r="G1486" s="114"/>
      <c r="H1486" s="113"/>
    </row>
    <row r="1487" spans="2:8" x14ac:dyDescent="0.2">
      <c r="B1487" s="113"/>
      <c r="C1487" s="113"/>
      <c r="D1487" s="113"/>
      <c r="E1487" s="114"/>
      <c r="F1487" s="113"/>
      <c r="G1487" s="114"/>
      <c r="H1487" s="113"/>
    </row>
    <row r="1488" spans="2:8" x14ac:dyDescent="0.2">
      <c r="B1488" s="113"/>
      <c r="C1488" s="113"/>
      <c r="D1488" s="113"/>
      <c r="E1488" s="114"/>
      <c r="F1488" s="113"/>
      <c r="G1488" s="114"/>
      <c r="H1488" s="113"/>
    </row>
    <row r="1489" spans="2:8" x14ac:dyDescent="0.2">
      <c r="B1489" s="113"/>
      <c r="C1489" s="113"/>
      <c r="D1489" s="113"/>
      <c r="E1489" s="114"/>
      <c r="F1489" s="113"/>
      <c r="G1489" s="114"/>
      <c r="H1489" s="113"/>
    </row>
    <row r="1490" spans="2:8" x14ac:dyDescent="0.2">
      <c r="B1490" s="113"/>
      <c r="C1490" s="113"/>
      <c r="D1490" s="113"/>
      <c r="E1490" s="114"/>
      <c r="F1490" s="113"/>
      <c r="G1490" s="114"/>
      <c r="H1490" s="113"/>
    </row>
    <row r="1491" spans="2:8" x14ac:dyDescent="0.2">
      <c r="B1491" s="113"/>
      <c r="C1491" s="113"/>
      <c r="D1491" s="113"/>
      <c r="E1491" s="114"/>
      <c r="F1491" s="113"/>
      <c r="G1491" s="114"/>
      <c r="H1491" s="113"/>
    </row>
    <row r="1492" spans="2:8" x14ac:dyDescent="0.2">
      <c r="B1492" s="113"/>
      <c r="C1492" s="113"/>
      <c r="D1492" s="113"/>
      <c r="E1492" s="114"/>
      <c r="F1492" s="113"/>
      <c r="G1492" s="114"/>
      <c r="H1492" s="113"/>
    </row>
    <row r="1493" spans="2:8" x14ac:dyDescent="0.2">
      <c r="B1493" s="113"/>
      <c r="C1493" s="113"/>
      <c r="D1493" s="113"/>
      <c r="E1493" s="114"/>
      <c r="F1493" s="113"/>
      <c r="G1493" s="114"/>
      <c r="H1493" s="113"/>
    </row>
    <row r="1494" spans="2:8" x14ac:dyDescent="0.2">
      <c r="B1494" s="113"/>
      <c r="C1494" s="113"/>
      <c r="D1494" s="113"/>
      <c r="E1494" s="114"/>
      <c r="F1494" s="113"/>
      <c r="G1494" s="114"/>
      <c r="H1494" s="113"/>
    </row>
    <row r="1495" spans="2:8" x14ac:dyDescent="0.2">
      <c r="B1495" s="113"/>
      <c r="C1495" s="113"/>
      <c r="D1495" s="113"/>
      <c r="E1495" s="114"/>
      <c r="F1495" s="113"/>
      <c r="G1495" s="114"/>
      <c r="H1495" s="113"/>
    </row>
    <row r="1496" spans="2:8" x14ac:dyDescent="0.2">
      <c r="B1496" s="113"/>
      <c r="C1496" s="113"/>
      <c r="D1496" s="113"/>
      <c r="E1496" s="114"/>
      <c r="F1496" s="113"/>
      <c r="G1496" s="114"/>
      <c r="H1496" s="113"/>
    </row>
    <row r="1497" spans="2:8" x14ac:dyDescent="0.2">
      <c r="B1497" s="113"/>
      <c r="C1497" s="113"/>
      <c r="D1497" s="113"/>
      <c r="E1497" s="114"/>
      <c r="F1497" s="113"/>
      <c r="G1497" s="114"/>
      <c r="H1497" s="113"/>
    </row>
    <row r="1498" spans="2:8" x14ac:dyDescent="0.2">
      <c r="B1498" s="113"/>
      <c r="C1498" s="113"/>
      <c r="D1498" s="113"/>
      <c r="E1498" s="114"/>
      <c r="F1498" s="113"/>
      <c r="G1498" s="114"/>
      <c r="H1498" s="113"/>
    </row>
    <row r="1499" spans="2:8" x14ac:dyDescent="0.2">
      <c r="B1499" s="113"/>
      <c r="C1499" s="113"/>
      <c r="D1499" s="113"/>
      <c r="E1499" s="114"/>
      <c r="F1499" s="113"/>
      <c r="G1499" s="114"/>
      <c r="H1499" s="113"/>
    </row>
    <row r="1500" spans="2:8" x14ac:dyDescent="0.2">
      <c r="B1500" s="113"/>
      <c r="C1500" s="113"/>
      <c r="D1500" s="113"/>
      <c r="E1500" s="114"/>
      <c r="F1500" s="113"/>
      <c r="G1500" s="114"/>
      <c r="H1500" s="113"/>
    </row>
    <row r="1501" spans="2:8" x14ac:dyDescent="0.2">
      <c r="B1501" s="113"/>
      <c r="C1501" s="113"/>
      <c r="D1501" s="113"/>
      <c r="E1501" s="114"/>
      <c r="F1501" s="113"/>
      <c r="G1501" s="114"/>
      <c r="H1501" s="113"/>
    </row>
    <row r="1502" spans="2:8" x14ac:dyDescent="0.2">
      <c r="B1502" s="113"/>
      <c r="C1502" s="113"/>
      <c r="D1502" s="113"/>
      <c r="E1502" s="114"/>
      <c r="F1502" s="113"/>
      <c r="G1502" s="114"/>
      <c r="H1502" s="113"/>
    </row>
    <row r="1503" spans="2:8" x14ac:dyDescent="0.2">
      <c r="B1503" s="113"/>
      <c r="C1503" s="113"/>
      <c r="D1503" s="113"/>
      <c r="E1503" s="114"/>
      <c r="F1503" s="113"/>
      <c r="G1503" s="114"/>
      <c r="H1503" s="113"/>
    </row>
    <row r="1504" spans="2:8" x14ac:dyDescent="0.2">
      <c r="B1504" s="113"/>
      <c r="C1504" s="113"/>
      <c r="D1504" s="113"/>
      <c r="E1504" s="114"/>
      <c r="F1504" s="113"/>
      <c r="G1504" s="114"/>
      <c r="H1504" s="113"/>
    </row>
    <row r="1505" spans="2:8" x14ac:dyDescent="0.2">
      <c r="B1505" s="113"/>
      <c r="C1505" s="113"/>
      <c r="D1505" s="113"/>
      <c r="E1505" s="114"/>
      <c r="F1505" s="113"/>
      <c r="G1505" s="114"/>
      <c r="H1505" s="113"/>
    </row>
    <row r="1506" spans="2:8" x14ac:dyDescent="0.2">
      <c r="B1506" s="113"/>
      <c r="C1506" s="113"/>
      <c r="D1506" s="113"/>
      <c r="E1506" s="114"/>
      <c r="F1506" s="113"/>
      <c r="G1506" s="114"/>
      <c r="H1506" s="113"/>
    </row>
    <row r="1507" spans="2:8" x14ac:dyDescent="0.2">
      <c r="B1507" s="113"/>
      <c r="C1507" s="113"/>
      <c r="D1507" s="113"/>
      <c r="E1507" s="114"/>
      <c r="F1507" s="113"/>
      <c r="G1507" s="114"/>
      <c r="H1507" s="113"/>
    </row>
    <row r="1508" spans="2:8" x14ac:dyDescent="0.2">
      <c r="B1508" s="113"/>
      <c r="C1508" s="113"/>
      <c r="D1508" s="113"/>
      <c r="E1508" s="114"/>
      <c r="F1508" s="113"/>
      <c r="G1508" s="114"/>
      <c r="H1508" s="113"/>
    </row>
    <row r="1509" spans="2:8" x14ac:dyDescent="0.2">
      <c r="B1509" s="113"/>
      <c r="C1509" s="113"/>
      <c r="D1509" s="113"/>
      <c r="E1509" s="114"/>
      <c r="F1509" s="113"/>
      <c r="G1509" s="114"/>
      <c r="H1509" s="113"/>
    </row>
    <row r="1510" spans="2:8" x14ac:dyDescent="0.2">
      <c r="B1510" s="113"/>
      <c r="C1510" s="113"/>
      <c r="D1510" s="113"/>
      <c r="E1510" s="114"/>
      <c r="F1510" s="113"/>
      <c r="G1510" s="114"/>
      <c r="H1510" s="113"/>
    </row>
    <row r="1511" spans="2:8" x14ac:dyDescent="0.2">
      <c r="B1511" s="113"/>
      <c r="C1511" s="113"/>
      <c r="D1511" s="113"/>
      <c r="E1511" s="114"/>
      <c r="F1511" s="113"/>
      <c r="G1511" s="114"/>
      <c r="H1511" s="113"/>
    </row>
    <row r="1512" spans="2:8" x14ac:dyDescent="0.2">
      <c r="B1512" s="113"/>
      <c r="C1512" s="113"/>
      <c r="D1512" s="113"/>
      <c r="E1512" s="114"/>
      <c r="F1512" s="113"/>
      <c r="G1512" s="114"/>
      <c r="H1512" s="113"/>
    </row>
    <row r="1513" spans="2:8" x14ac:dyDescent="0.2">
      <c r="B1513" s="113"/>
      <c r="C1513" s="113"/>
      <c r="D1513" s="113"/>
      <c r="E1513" s="114"/>
      <c r="F1513" s="113"/>
      <c r="G1513" s="114"/>
      <c r="H1513" s="113"/>
    </row>
    <row r="1514" spans="2:8" x14ac:dyDescent="0.2">
      <c r="B1514" s="113"/>
      <c r="C1514" s="113"/>
      <c r="D1514" s="113"/>
      <c r="E1514" s="114"/>
      <c r="F1514" s="113"/>
      <c r="G1514" s="114"/>
      <c r="H1514" s="113"/>
    </row>
    <row r="1515" spans="2:8" x14ac:dyDescent="0.2">
      <c r="B1515" s="113"/>
      <c r="C1515" s="113"/>
      <c r="D1515" s="113"/>
      <c r="E1515" s="114"/>
      <c r="F1515" s="113"/>
      <c r="G1515" s="114"/>
      <c r="H1515" s="113"/>
    </row>
    <row r="1516" spans="2:8" x14ac:dyDescent="0.2">
      <c r="B1516" s="113"/>
      <c r="C1516" s="113"/>
      <c r="D1516" s="113"/>
      <c r="E1516" s="114"/>
      <c r="F1516" s="113"/>
      <c r="G1516" s="114"/>
      <c r="H1516" s="113"/>
    </row>
    <row r="1517" spans="2:8" x14ac:dyDescent="0.2">
      <c r="B1517" s="113"/>
      <c r="C1517" s="113"/>
      <c r="D1517" s="113"/>
      <c r="E1517" s="114"/>
      <c r="F1517" s="113"/>
      <c r="G1517" s="114"/>
      <c r="H1517" s="113"/>
    </row>
    <row r="1518" spans="2:8" x14ac:dyDescent="0.2">
      <c r="B1518" s="113"/>
      <c r="C1518" s="113"/>
      <c r="D1518" s="113"/>
      <c r="E1518" s="114"/>
      <c r="F1518" s="113"/>
      <c r="G1518" s="114"/>
      <c r="H1518" s="113"/>
    </row>
    <row r="1519" spans="2:8" x14ac:dyDescent="0.2">
      <c r="B1519" s="113"/>
      <c r="C1519" s="113"/>
      <c r="D1519" s="113"/>
      <c r="E1519" s="114"/>
      <c r="F1519" s="113"/>
      <c r="G1519" s="114"/>
      <c r="H1519" s="113"/>
    </row>
    <row r="1520" spans="2:8" x14ac:dyDescent="0.2">
      <c r="B1520" s="113"/>
      <c r="C1520" s="113"/>
      <c r="D1520" s="113"/>
      <c r="E1520" s="114"/>
      <c r="F1520" s="113"/>
      <c r="G1520" s="114"/>
      <c r="H1520" s="113"/>
    </row>
    <row r="1521" spans="2:8" x14ac:dyDescent="0.2">
      <c r="B1521" s="113"/>
      <c r="C1521" s="113"/>
      <c r="D1521" s="113"/>
      <c r="E1521" s="114"/>
      <c r="F1521" s="113"/>
      <c r="G1521" s="114"/>
      <c r="H1521" s="113"/>
    </row>
    <row r="1522" spans="2:8" x14ac:dyDescent="0.2">
      <c r="B1522" s="113"/>
      <c r="C1522" s="113"/>
      <c r="D1522" s="113"/>
      <c r="E1522" s="114"/>
      <c r="F1522" s="113"/>
      <c r="G1522" s="114"/>
      <c r="H1522" s="113"/>
    </row>
    <row r="1523" spans="2:8" x14ac:dyDescent="0.2">
      <c r="B1523" s="113"/>
      <c r="C1523" s="113"/>
      <c r="D1523" s="113"/>
      <c r="E1523" s="114"/>
      <c r="F1523" s="113"/>
      <c r="G1523" s="114"/>
      <c r="H1523" s="113"/>
    </row>
    <row r="1524" spans="2:8" x14ac:dyDescent="0.2">
      <c r="B1524" s="113"/>
      <c r="C1524" s="113"/>
      <c r="D1524" s="113"/>
      <c r="E1524" s="114"/>
      <c r="F1524" s="113"/>
      <c r="G1524" s="114"/>
      <c r="H1524" s="113"/>
    </row>
    <row r="1525" spans="2:8" x14ac:dyDescent="0.2">
      <c r="B1525" s="113"/>
      <c r="C1525" s="113"/>
      <c r="D1525" s="113"/>
      <c r="E1525" s="114"/>
      <c r="F1525" s="113"/>
      <c r="G1525" s="114"/>
      <c r="H1525" s="113"/>
    </row>
    <row r="1526" spans="2:8" x14ac:dyDescent="0.2">
      <c r="B1526" s="113"/>
      <c r="C1526" s="113"/>
      <c r="D1526" s="113"/>
      <c r="E1526" s="114"/>
      <c r="F1526" s="113"/>
      <c r="G1526" s="114"/>
      <c r="H1526" s="113"/>
    </row>
    <row r="1527" spans="2:8" x14ac:dyDescent="0.2">
      <c r="B1527" s="113"/>
      <c r="C1527" s="113"/>
      <c r="D1527" s="113"/>
      <c r="E1527" s="114"/>
      <c r="F1527" s="113"/>
      <c r="G1527" s="114"/>
      <c r="H1527" s="113"/>
    </row>
    <row r="1528" spans="2:8" x14ac:dyDescent="0.2">
      <c r="B1528" s="113"/>
      <c r="C1528" s="113"/>
      <c r="D1528" s="113"/>
      <c r="E1528" s="114"/>
      <c r="F1528" s="113"/>
      <c r="G1528" s="114"/>
      <c r="H1528" s="113"/>
    </row>
    <row r="1529" spans="2:8" x14ac:dyDescent="0.2">
      <c r="B1529" s="113"/>
      <c r="C1529" s="113"/>
      <c r="D1529" s="113"/>
      <c r="E1529" s="114"/>
      <c r="F1529" s="113"/>
      <c r="G1529" s="114"/>
      <c r="H1529" s="113"/>
    </row>
    <row r="1530" spans="2:8" x14ac:dyDescent="0.2">
      <c r="B1530" s="113"/>
      <c r="C1530" s="113"/>
      <c r="D1530" s="113"/>
      <c r="E1530" s="114"/>
      <c r="F1530" s="113"/>
      <c r="G1530" s="114"/>
      <c r="H1530" s="113"/>
    </row>
    <row r="1531" spans="2:8" x14ac:dyDescent="0.2">
      <c r="B1531" s="113"/>
      <c r="C1531" s="113"/>
      <c r="D1531" s="113"/>
      <c r="E1531" s="114"/>
      <c r="F1531" s="113"/>
      <c r="G1531" s="114"/>
      <c r="H1531" s="113"/>
    </row>
    <row r="1532" spans="2:8" x14ac:dyDescent="0.2">
      <c r="B1532" s="113"/>
      <c r="C1532" s="113"/>
      <c r="D1532" s="113"/>
      <c r="E1532" s="114"/>
      <c r="F1532" s="113"/>
      <c r="G1532" s="114"/>
      <c r="H1532" s="113"/>
    </row>
    <row r="1533" spans="2:8" x14ac:dyDescent="0.2">
      <c r="B1533" s="113"/>
      <c r="C1533" s="113"/>
      <c r="D1533" s="113"/>
      <c r="E1533" s="114"/>
      <c r="F1533" s="113"/>
      <c r="G1533" s="114"/>
      <c r="H1533" s="113"/>
    </row>
    <row r="1534" spans="2:8" x14ac:dyDescent="0.2">
      <c r="B1534" s="113"/>
      <c r="C1534" s="113"/>
      <c r="D1534" s="113"/>
      <c r="E1534" s="114"/>
      <c r="F1534" s="113"/>
      <c r="G1534" s="114"/>
      <c r="H1534" s="113"/>
    </row>
    <row r="1535" spans="2:8" x14ac:dyDescent="0.2">
      <c r="B1535" s="113"/>
      <c r="C1535" s="113"/>
      <c r="D1535" s="113"/>
      <c r="E1535" s="114"/>
      <c r="F1535" s="113"/>
      <c r="G1535" s="114"/>
      <c r="H1535" s="113"/>
    </row>
    <row r="1536" spans="2:8" x14ac:dyDescent="0.2">
      <c r="B1536" s="113"/>
      <c r="C1536" s="113"/>
      <c r="D1536" s="113"/>
      <c r="E1536" s="114"/>
      <c r="F1536" s="113"/>
      <c r="G1536" s="114"/>
      <c r="H1536" s="113"/>
    </row>
    <row r="1537" spans="2:8" x14ac:dyDescent="0.2">
      <c r="B1537" s="113"/>
      <c r="C1537" s="113"/>
      <c r="D1537" s="113"/>
      <c r="E1537" s="114"/>
      <c r="F1537" s="113"/>
      <c r="G1537" s="114"/>
      <c r="H1537" s="113"/>
    </row>
    <row r="1538" spans="2:8" x14ac:dyDescent="0.2">
      <c r="B1538" s="113"/>
      <c r="C1538" s="113"/>
      <c r="D1538" s="113"/>
      <c r="E1538" s="114"/>
      <c r="F1538" s="113"/>
      <c r="G1538" s="114"/>
      <c r="H1538" s="113"/>
    </row>
    <row r="1539" spans="2:8" x14ac:dyDescent="0.2">
      <c r="B1539" s="113"/>
      <c r="C1539" s="113"/>
      <c r="D1539" s="113"/>
      <c r="E1539" s="114"/>
      <c r="F1539" s="113"/>
      <c r="G1539" s="114"/>
      <c r="H1539" s="113"/>
    </row>
    <row r="1540" spans="2:8" x14ac:dyDescent="0.2">
      <c r="B1540" s="113"/>
      <c r="C1540" s="113"/>
      <c r="D1540" s="113"/>
      <c r="E1540" s="114"/>
      <c r="F1540" s="113"/>
      <c r="G1540" s="114"/>
      <c r="H1540" s="113"/>
    </row>
    <row r="1541" spans="2:8" x14ac:dyDescent="0.2">
      <c r="B1541" s="113"/>
      <c r="C1541" s="113"/>
      <c r="D1541" s="113"/>
      <c r="E1541" s="114"/>
      <c r="F1541" s="113"/>
      <c r="G1541" s="114"/>
      <c r="H1541" s="113"/>
    </row>
    <row r="1542" spans="2:8" x14ac:dyDescent="0.2">
      <c r="B1542" s="113"/>
      <c r="C1542" s="113"/>
      <c r="D1542" s="113"/>
      <c r="E1542" s="114"/>
      <c r="F1542" s="113"/>
      <c r="G1542" s="114"/>
      <c r="H1542" s="113"/>
    </row>
    <row r="1543" spans="2:8" x14ac:dyDescent="0.2">
      <c r="B1543" s="113"/>
      <c r="C1543" s="113"/>
      <c r="D1543" s="113"/>
      <c r="E1543" s="114"/>
      <c r="F1543" s="113"/>
      <c r="G1543" s="114"/>
      <c r="H1543" s="113"/>
    </row>
    <row r="1544" spans="2:8" x14ac:dyDescent="0.2">
      <c r="B1544" s="113"/>
      <c r="C1544" s="113"/>
      <c r="D1544" s="113"/>
      <c r="E1544" s="114"/>
      <c r="F1544" s="113"/>
      <c r="G1544" s="114"/>
      <c r="H1544" s="113"/>
    </row>
    <row r="1545" spans="2:8" x14ac:dyDescent="0.2">
      <c r="B1545" s="113"/>
      <c r="C1545" s="113"/>
      <c r="D1545" s="113"/>
      <c r="E1545" s="114"/>
      <c r="F1545" s="113"/>
      <c r="G1545" s="114"/>
      <c r="H1545" s="113"/>
    </row>
    <row r="1546" spans="2:8" x14ac:dyDescent="0.2">
      <c r="B1546" s="113"/>
      <c r="C1546" s="113"/>
      <c r="D1546" s="113"/>
      <c r="E1546" s="114"/>
      <c r="F1546" s="113"/>
      <c r="G1546" s="114"/>
      <c r="H1546" s="113"/>
    </row>
    <row r="1547" spans="2:8" x14ac:dyDescent="0.2">
      <c r="B1547" s="113"/>
      <c r="C1547" s="113"/>
      <c r="D1547" s="113"/>
      <c r="E1547" s="114"/>
      <c r="F1547" s="113"/>
      <c r="G1547" s="114"/>
      <c r="H1547" s="113"/>
    </row>
    <row r="1548" spans="2:8" x14ac:dyDescent="0.2">
      <c r="B1548" s="113"/>
      <c r="C1548" s="113"/>
      <c r="D1548" s="113"/>
      <c r="E1548" s="114"/>
      <c r="F1548" s="113"/>
      <c r="G1548" s="114"/>
      <c r="H1548" s="113"/>
    </row>
    <row r="1549" spans="2:8" x14ac:dyDescent="0.2">
      <c r="B1549" s="113"/>
      <c r="C1549" s="113"/>
      <c r="D1549" s="113"/>
      <c r="E1549" s="114"/>
      <c r="F1549" s="113"/>
      <c r="G1549" s="114"/>
      <c r="H1549" s="113"/>
    </row>
    <row r="1550" spans="2:8" x14ac:dyDescent="0.2">
      <c r="B1550" s="113"/>
      <c r="C1550" s="113"/>
      <c r="D1550" s="113"/>
      <c r="E1550" s="114"/>
      <c r="F1550" s="113"/>
      <c r="G1550" s="114"/>
      <c r="H1550" s="113"/>
    </row>
    <row r="1551" spans="2:8" x14ac:dyDescent="0.2">
      <c r="B1551" s="113"/>
      <c r="C1551" s="113"/>
      <c r="D1551" s="113"/>
      <c r="E1551" s="114"/>
      <c r="F1551" s="113"/>
      <c r="G1551" s="114"/>
      <c r="H1551" s="113"/>
    </row>
    <row r="1552" spans="2:8" x14ac:dyDescent="0.2">
      <c r="B1552" s="113"/>
      <c r="C1552" s="113"/>
      <c r="D1552" s="113"/>
      <c r="E1552" s="114"/>
      <c r="F1552" s="113"/>
      <c r="G1552" s="114"/>
      <c r="H1552" s="113"/>
    </row>
    <row r="1553" spans="2:8" x14ac:dyDescent="0.2">
      <c r="B1553" s="113"/>
      <c r="C1553" s="113"/>
      <c r="D1553" s="113"/>
      <c r="E1553" s="114"/>
      <c r="F1553" s="113"/>
      <c r="G1553" s="114"/>
      <c r="H1553" s="113"/>
    </row>
    <row r="1554" spans="2:8" x14ac:dyDescent="0.2">
      <c r="B1554" s="113"/>
      <c r="C1554" s="113"/>
      <c r="D1554" s="113"/>
      <c r="E1554" s="114"/>
      <c r="F1554" s="113"/>
      <c r="G1554" s="114"/>
      <c r="H1554" s="113"/>
    </row>
    <row r="1555" spans="2:8" x14ac:dyDescent="0.2">
      <c r="B1555" s="113"/>
      <c r="C1555" s="113"/>
      <c r="D1555" s="113"/>
      <c r="E1555" s="114"/>
      <c r="F1555" s="113"/>
      <c r="G1555" s="114"/>
      <c r="H1555" s="113"/>
    </row>
    <row r="1556" spans="2:8" x14ac:dyDescent="0.2">
      <c r="B1556" s="113"/>
      <c r="C1556" s="113"/>
      <c r="D1556" s="113"/>
      <c r="E1556" s="114"/>
      <c r="F1556" s="113"/>
      <c r="G1556" s="114"/>
      <c r="H1556" s="113"/>
    </row>
    <row r="1557" spans="2:8" x14ac:dyDescent="0.2">
      <c r="B1557" s="113"/>
      <c r="C1557" s="113"/>
      <c r="D1557" s="113"/>
      <c r="E1557" s="114"/>
      <c r="F1557" s="113"/>
      <c r="G1557" s="114"/>
      <c r="H1557" s="113"/>
    </row>
    <row r="1558" spans="2:8" x14ac:dyDescent="0.2">
      <c r="B1558" s="113"/>
      <c r="C1558" s="113"/>
      <c r="D1558" s="113"/>
      <c r="E1558" s="114"/>
      <c r="F1558" s="113"/>
      <c r="G1558" s="114"/>
      <c r="H1558" s="113"/>
    </row>
    <row r="1559" spans="2:8" x14ac:dyDescent="0.2">
      <c r="B1559" s="113"/>
      <c r="C1559" s="113"/>
      <c r="D1559" s="113"/>
      <c r="E1559" s="114"/>
      <c r="F1559" s="113"/>
      <c r="G1559" s="114"/>
      <c r="H1559" s="113"/>
    </row>
    <row r="1560" spans="2:8" x14ac:dyDescent="0.2">
      <c r="B1560" s="113"/>
      <c r="C1560" s="113"/>
      <c r="D1560" s="113"/>
      <c r="E1560" s="114"/>
      <c r="F1560" s="113"/>
      <c r="G1560" s="114"/>
      <c r="H1560" s="113"/>
    </row>
    <row r="1561" spans="2:8" x14ac:dyDescent="0.2">
      <c r="B1561" s="113"/>
      <c r="C1561" s="113"/>
      <c r="D1561" s="113"/>
      <c r="E1561" s="114"/>
      <c r="F1561" s="113"/>
      <c r="G1561" s="114"/>
      <c r="H1561" s="113"/>
    </row>
    <row r="1562" spans="2:8" x14ac:dyDescent="0.2">
      <c r="B1562" s="113"/>
      <c r="C1562" s="113"/>
      <c r="D1562" s="113"/>
      <c r="E1562" s="114"/>
      <c r="F1562" s="113"/>
      <c r="G1562" s="114"/>
      <c r="H1562" s="113"/>
    </row>
    <row r="1563" spans="2:8" x14ac:dyDescent="0.2">
      <c r="B1563" s="113"/>
      <c r="C1563" s="113"/>
      <c r="D1563" s="113"/>
      <c r="E1563" s="114"/>
      <c r="F1563" s="113"/>
      <c r="G1563" s="114"/>
      <c r="H1563" s="113"/>
    </row>
    <row r="1564" spans="2:8" x14ac:dyDescent="0.2">
      <c r="B1564" s="113"/>
      <c r="C1564" s="113"/>
      <c r="D1564" s="113"/>
      <c r="E1564" s="114"/>
      <c r="F1564" s="113"/>
      <c r="G1564" s="114"/>
      <c r="H1564" s="113"/>
    </row>
    <row r="1565" spans="2:8" x14ac:dyDescent="0.2">
      <c r="B1565" s="113"/>
      <c r="C1565" s="113"/>
      <c r="D1565" s="113"/>
      <c r="E1565" s="114"/>
      <c r="F1565" s="113"/>
      <c r="G1565" s="114"/>
      <c r="H1565" s="113"/>
    </row>
    <row r="1566" spans="2:8" x14ac:dyDescent="0.2">
      <c r="B1566" s="113"/>
      <c r="C1566" s="113"/>
      <c r="D1566" s="113"/>
      <c r="E1566" s="114"/>
      <c r="F1566" s="113"/>
      <c r="G1566" s="114"/>
      <c r="H1566" s="113"/>
    </row>
    <row r="1567" spans="2:8" x14ac:dyDescent="0.2">
      <c r="B1567" s="113"/>
      <c r="C1567" s="113"/>
      <c r="D1567" s="113"/>
      <c r="E1567" s="114"/>
      <c r="F1567" s="113"/>
      <c r="G1567" s="114"/>
      <c r="H1567" s="113"/>
    </row>
    <row r="1568" spans="2:8" x14ac:dyDescent="0.2">
      <c r="B1568" s="113"/>
      <c r="C1568" s="113"/>
      <c r="D1568" s="113"/>
      <c r="E1568" s="114"/>
      <c r="F1568" s="113"/>
      <c r="G1568" s="114"/>
      <c r="H1568" s="113"/>
    </row>
    <row r="1569" spans="2:8" x14ac:dyDescent="0.2">
      <c r="B1569" s="113"/>
      <c r="C1569" s="113"/>
      <c r="D1569" s="113"/>
      <c r="E1569" s="114"/>
      <c r="F1569" s="113"/>
      <c r="G1569" s="114"/>
      <c r="H1569" s="113"/>
    </row>
    <row r="1570" spans="2:8" x14ac:dyDescent="0.2">
      <c r="B1570" s="113"/>
      <c r="C1570" s="113"/>
      <c r="D1570" s="113"/>
      <c r="E1570" s="114"/>
      <c r="F1570" s="113"/>
      <c r="G1570" s="114"/>
      <c r="H1570" s="113"/>
    </row>
    <row r="1571" spans="2:8" x14ac:dyDescent="0.2">
      <c r="B1571" s="113"/>
      <c r="C1571" s="113"/>
      <c r="D1571" s="113"/>
      <c r="E1571" s="114"/>
      <c r="F1571" s="113"/>
      <c r="G1571" s="114"/>
      <c r="H1571" s="113"/>
    </row>
    <row r="1572" spans="2:8" x14ac:dyDescent="0.2">
      <c r="B1572" s="113"/>
      <c r="C1572" s="113"/>
      <c r="D1572" s="113"/>
      <c r="E1572" s="114"/>
      <c r="F1572" s="113"/>
      <c r="G1572" s="114"/>
      <c r="H1572" s="113"/>
    </row>
    <row r="1573" spans="2:8" x14ac:dyDescent="0.2">
      <c r="B1573" s="113"/>
      <c r="C1573" s="113"/>
      <c r="D1573" s="113"/>
      <c r="E1573" s="114"/>
      <c r="F1573" s="113"/>
      <c r="G1573" s="114"/>
      <c r="H1573" s="113"/>
    </row>
    <row r="1574" spans="2:8" x14ac:dyDescent="0.2">
      <c r="B1574" s="113"/>
      <c r="C1574" s="113"/>
      <c r="D1574" s="113"/>
      <c r="E1574" s="114"/>
      <c r="F1574" s="113"/>
      <c r="G1574" s="114"/>
      <c r="H1574" s="113"/>
    </row>
    <row r="1575" spans="2:8" x14ac:dyDescent="0.2">
      <c r="B1575" s="113"/>
      <c r="C1575" s="113"/>
      <c r="D1575" s="113"/>
      <c r="E1575" s="114"/>
      <c r="F1575" s="113"/>
      <c r="G1575" s="114"/>
      <c r="H1575" s="113"/>
    </row>
    <row r="1576" spans="2:8" x14ac:dyDescent="0.2">
      <c r="B1576" s="113"/>
      <c r="C1576" s="113"/>
      <c r="D1576" s="113"/>
      <c r="E1576" s="114"/>
      <c r="F1576" s="113"/>
      <c r="G1576" s="114"/>
      <c r="H1576" s="113"/>
    </row>
    <row r="1577" spans="2:8" x14ac:dyDescent="0.2">
      <c r="B1577" s="113"/>
      <c r="C1577" s="113"/>
      <c r="D1577" s="113"/>
      <c r="E1577" s="114"/>
      <c r="F1577" s="113"/>
      <c r="G1577" s="114"/>
      <c r="H1577" s="113"/>
    </row>
    <row r="1578" spans="2:8" x14ac:dyDescent="0.2">
      <c r="B1578" s="113"/>
      <c r="C1578" s="113"/>
      <c r="D1578" s="113"/>
      <c r="E1578" s="114"/>
      <c r="F1578" s="113"/>
      <c r="G1578" s="114"/>
      <c r="H1578" s="113"/>
    </row>
    <row r="1579" spans="2:8" x14ac:dyDescent="0.2">
      <c r="B1579" s="113"/>
      <c r="C1579" s="113"/>
      <c r="D1579" s="113"/>
      <c r="E1579" s="114"/>
      <c r="F1579" s="113"/>
      <c r="G1579" s="114"/>
      <c r="H1579" s="113"/>
    </row>
    <row r="1580" spans="2:8" x14ac:dyDescent="0.2">
      <c r="B1580" s="113"/>
      <c r="C1580" s="113"/>
      <c r="D1580" s="113"/>
      <c r="E1580" s="114"/>
      <c r="F1580" s="113"/>
      <c r="G1580" s="114"/>
      <c r="H1580" s="113"/>
    </row>
    <row r="1581" spans="2:8" x14ac:dyDescent="0.2">
      <c r="B1581" s="113"/>
      <c r="C1581" s="113"/>
      <c r="D1581" s="113"/>
      <c r="E1581" s="114"/>
      <c r="F1581" s="113"/>
      <c r="G1581" s="114"/>
      <c r="H1581" s="113"/>
    </row>
    <row r="1582" spans="2:8" x14ac:dyDescent="0.2">
      <c r="B1582" s="113"/>
      <c r="C1582" s="113"/>
      <c r="D1582" s="113"/>
      <c r="E1582" s="114"/>
      <c r="F1582" s="113"/>
      <c r="G1582" s="114"/>
      <c r="H1582" s="113"/>
    </row>
    <row r="1583" spans="2:8" x14ac:dyDescent="0.2">
      <c r="B1583" s="113"/>
      <c r="C1583" s="113"/>
      <c r="D1583" s="113"/>
      <c r="E1583" s="114"/>
      <c r="F1583" s="113"/>
      <c r="G1583" s="114"/>
      <c r="H1583" s="113"/>
    </row>
    <row r="1584" spans="2:8" x14ac:dyDescent="0.2">
      <c r="B1584" s="113"/>
      <c r="C1584" s="113"/>
      <c r="D1584" s="113"/>
      <c r="E1584" s="114"/>
      <c r="F1584" s="113"/>
      <c r="G1584" s="114"/>
      <c r="H1584" s="113"/>
    </row>
    <row r="1585" spans="2:8" x14ac:dyDescent="0.2">
      <c r="B1585" s="113"/>
      <c r="C1585" s="113"/>
      <c r="D1585" s="113"/>
      <c r="E1585" s="114"/>
      <c r="F1585" s="113"/>
      <c r="G1585" s="114"/>
      <c r="H1585" s="113"/>
    </row>
    <row r="1586" spans="2:8" x14ac:dyDescent="0.2">
      <c r="B1586" s="113"/>
      <c r="C1586" s="113"/>
      <c r="D1586" s="113"/>
      <c r="E1586" s="114"/>
      <c r="F1586" s="113"/>
      <c r="G1586" s="114"/>
      <c r="H1586" s="113"/>
    </row>
    <row r="1587" spans="2:8" x14ac:dyDescent="0.2">
      <c r="B1587" s="113"/>
      <c r="C1587" s="113"/>
      <c r="D1587" s="113"/>
      <c r="E1587" s="114"/>
      <c r="F1587" s="113"/>
      <c r="G1587" s="114"/>
      <c r="H1587" s="113"/>
    </row>
    <row r="1588" spans="2:8" x14ac:dyDescent="0.2">
      <c r="B1588" s="113"/>
      <c r="C1588" s="113"/>
      <c r="D1588" s="113"/>
      <c r="E1588" s="114"/>
      <c r="F1588" s="113"/>
      <c r="G1588" s="114"/>
      <c r="H1588" s="113"/>
    </row>
    <row r="1589" spans="2:8" x14ac:dyDescent="0.2">
      <c r="B1589" s="113"/>
      <c r="C1589" s="113"/>
      <c r="D1589" s="113"/>
      <c r="E1589" s="114"/>
      <c r="F1589" s="113"/>
      <c r="G1589" s="114"/>
      <c r="H1589" s="113"/>
    </row>
    <row r="1590" spans="2:8" x14ac:dyDescent="0.2">
      <c r="B1590" s="113"/>
      <c r="C1590" s="113"/>
      <c r="D1590" s="113"/>
      <c r="E1590" s="114"/>
      <c r="F1590" s="113"/>
      <c r="G1590" s="114"/>
      <c r="H1590" s="113"/>
    </row>
    <row r="1591" spans="2:8" x14ac:dyDescent="0.2">
      <c r="B1591" s="113"/>
      <c r="C1591" s="113"/>
      <c r="D1591" s="113"/>
      <c r="E1591" s="114"/>
      <c r="F1591" s="113"/>
      <c r="G1591" s="114"/>
      <c r="H1591" s="113"/>
    </row>
    <row r="1592" spans="2:8" x14ac:dyDescent="0.2">
      <c r="B1592" s="113"/>
      <c r="C1592" s="113"/>
      <c r="D1592" s="113"/>
      <c r="E1592" s="114"/>
      <c r="F1592" s="113"/>
      <c r="G1592" s="114"/>
      <c r="H1592" s="113"/>
    </row>
    <row r="1593" spans="2:8" x14ac:dyDescent="0.2">
      <c r="B1593" s="113"/>
      <c r="C1593" s="113"/>
      <c r="D1593" s="113"/>
      <c r="E1593" s="114"/>
      <c r="F1593" s="113"/>
      <c r="G1593" s="114"/>
      <c r="H1593" s="113"/>
    </row>
    <row r="1594" spans="2:8" x14ac:dyDescent="0.2">
      <c r="B1594" s="113"/>
      <c r="C1594" s="113"/>
      <c r="D1594" s="113"/>
      <c r="E1594" s="114"/>
      <c r="F1594" s="113"/>
      <c r="G1594" s="114"/>
      <c r="H1594" s="113"/>
    </row>
    <row r="1595" spans="2:8" x14ac:dyDescent="0.2">
      <c r="B1595" s="113"/>
      <c r="C1595" s="113"/>
      <c r="D1595" s="113"/>
      <c r="E1595" s="114"/>
      <c r="F1595" s="113"/>
      <c r="G1595" s="114"/>
      <c r="H1595" s="113"/>
    </row>
    <row r="1596" spans="2:8" x14ac:dyDescent="0.2">
      <c r="B1596" s="113"/>
      <c r="C1596" s="113"/>
      <c r="D1596" s="113"/>
      <c r="E1596" s="114"/>
      <c r="F1596" s="113"/>
      <c r="G1596" s="114"/>
      <c r="H1596" s="113"/>
    </row>
    <row r="1597" spans="2:8" x14ac:dyDescent="0.2">
      <c r="B1597" s="113"/>
      <c r="C1597" s="113"/>
      <c r="D1597" s="113"/>
      <c r="E1597" s="114"/>
      <c r="F1597" s="113"/>
      <c r="G1597" s="114"/>
      <c r="H1597" s="113"/>
    </row>
    <row r="1598" spans="2:8" x14ac:dyDescent="0.2">
      <c r="B1598" s="113"/>
      <c r="C1598" s="113"/>
      <c r="D1598" s="113"/>
      <c r="E1598" s="114"/>
      <c r="F1598" s="113"/>
      <c r="G1598" s="114"/>
      <c r="H1598" s="113"/>
    </row>
    <row r="1599" spans="2:8" x14ac:dyDescent="0.2">
      <c r="B1599" s="113"/>
      <c r="C1599" s="113"/>
      <c r="D1599" s="113"/>
      <c r="E1599" s="114"/>
      <c r="F1599" s="113"/>
      <c r="G1599" s="114"/>
      <c r="H1599" s="113"/>
    </row>
    <row r="1600" spans="2:8" x14ac:dyDescent="0.2">
      <c r="B1600" s="113"/>
      <c r="C1600" s="113"/>
      <c r="D1600" s="113"/>
      <c r="E1600" s="114"/>
      <c r="F1600" s="113"/>
      <c r="G1600" s="114"/>
      <c r="H1600" s="113"/>
    </row>
    <row r="1601" spans="2:8" x14ac:dyDescent="0.2">
      <c r="B1601" s="113"/>
      <c r="C1601" s="113"/>
      <c r="D1601" s="113"/>
      <c r="E1601" s="114"/>
      <c r="F1601" s="113"/>
      <c r="G1601" s="114"/>
      <c r="H1601" s="113"/>
    </row>
    <row r="1602" spans="2:8" x14ac:dyDescent="0.2">
      <c r="B1602" s="113"/>
      <c r="C1602" s="113"/>
      <c r="D1602" s="113"/>
      <c r="E1602" s="114"/>
      <c r="F1602" s="113"/>
      <c r="G1602" s="114"/>
      <c r="H1602" s="113"/>
    </row>
    <row r="1603" spans="2:8" x14ac:dyDescent="0.2">
      <c r="B1603" s="113"/>
      <c r="C1603" s="113"/>
      <c r="D1603" s="113"/>
      <c r="E1603" s="114"/>
      <c r="F1603" s="113"/>
      <c r="G1603" s="114"/>
      <c r="H1603" s="113"/>
    </row>
    <row r="1604" spans="2:8" x14ac:dyDescent="0.2">
      <c r="B1604" s="113"/>
      <c r="C1604" s="113"/>
      <c r="D1604" s="113"/>
      <c r="E1604" s="114"/>
      <c r="F1604" s="113"/>
      <c r="G1604" s="114"/>
      <c r="H1604" s="113"/>
    </row>
    <row r="1605" spans="2:8" x14ac:dyDescent="0.2">
      <c r="B1605" s="113"/>
      <c r="C1605" s="113"/>
      <c r="D1605" s="113"/>
      <c r="E1605" s="114"/>
      <c r="F1605" s="113"/>
      <c r="G1605" s="114"/>
      <c r="H1605" s="113"/>
    </row>
    <row r="1606" spans="2:8" x14ac:dyDescent="0.2">
      <c r="B1606" s="113"/>
      <c r="C1606" s="113"/>
      <c r="D1606" s="113"/>
      <c r="E1606" s="114"/>
      <c r="F1606" s="113"/>
      <c r="G1606" s="114"/>
      <c r="H1606" s="113"/>
    </row>
    <row r="1607" spans="2:8" x14ac:dyDescent="0.2">
      <c r="B1607" s="113"/>
      <c r="C1607" s="113"/>
      <c r="D1607" s="113"/>
      <c r="E1607" s="114"/>
      <c r="F1607" s="113"/>
      <c r="G1607" s="114"/>
      <c r="H1607" s="113"/>
    </row>
    <row r="1608" spans="2:8" x14ac:dyDescent="0.2">
      <c r="B1608" s="113"/>
      <c r="C1608" s="113"/>
      <c r="D1608" s="113"/>
      <c r="E1608" s="114"/>
      <c r="F1608" s="113"/>
      <c r="G1608" s="114"/>
      <c r="H1608" s="113"/>
    </row>
    <row r="1609" spans="2:8" x14ac:dyDescent="0.2">
      <c r="B1609" s="113"/>
      <c r="C1609" s="113"/>
      <c r="D1609" s="113"/>
      <c r="E1609" s="114"/>
      <c r="F1609" s="113"/>
      <c r="G1609" s="114"/>
      <c r="H1609" s="113"/>
    </row>
    <row r="1610" spans="2:8" x14ac:dyDescent="0.2">
      <c r="B1610" s="113"/>
      <c r="C1610" s="113"/>
      <c r="D1610" s="113"/>
      <c r="E1610" s="114"/>
      <c r="F1610" s="113"/>
      <c r="G1610" s="114"/>
      <c r="H1610" s="113"/>
    </row>
    <row r="1611" spans="2:8" x14ac:dyDescent="0.2">
      <c r="B1611" s="113"/>
      <c r="C1611" s="113"/>
      <c r="D1611" s="113"/>
      <c r="E1611" s="114"/>
      <c r="F1611" s="113"/>
      <c r="G1611" s="114"/>
      <c r="H1611" s="113"/>
    </row>
    <row r="1612" spans="2:8" x14ac:dyDescent="0.2">
      <c r="B1612" s="113"/>
      <c r="C1612" s="113"/>
      <c r="D1612" s="113"/>
      <c r="E1612" s="114"/>
      <c r="F1612" s="113"/>
      <c r="G1612" s="114"/>
      <c r="H1612" s="113"/>
    </row>
    <row r="1613" spans="2:8" x14ac:dyDescent="0.2">
      <c r="B1613" s="113"/>
      <c r="C1613" s="113"/>
      <c r="D1613" s="113"/>
      <c r="E1613" s="114"/>
      <c r="F1613" s="113"/>
      <c r="G1613" s="114"/>
      <c r="H1613" s="113"/>
    </row>
    <row r="1614" spans="2:8" x14ac:dyDescent="0.2">
      <c r="B1614" s="113"/>
      <c r="C1614" s="113"/>
      <c r="D1614" s="113"/>
      <c r="E1614" s="114"/>
      <c r="F1614" s="113"/>
      <c r="G1614" s="114"/>
      <c r="H1614" s="113"/>
    </row>
    <row r="1615" spans="2:8" x14ac:dyDescent="0.2">
      <c r="B1615" s="113"/>
      <c r="C1615" s="113"/>
      <c r="D1615" s="113"/>
      <c r="E1615" s="114"/>
      <c r="F1615" s="113"/>
      <c r="G1615" s="114"/>
      <c r="H1615" s="113"/>
    </row>
    <row r="1616" spans="2:8" x14ac:dyDescent="0.2">
      <c r="B1616" s="113"/>
      <c r="C1616" s="113"/>
      <c r="D1616" s="113"/>
      <c r="E1616" s="114"/>
      <c r="F1616" s="113"/>
      <c r="G1616" s="114"/>
      <c r="H1616" s="113"/>
    </row>
    <row r="1617" spans="2:8" x14ac:dyDescent="0.2">
      <c r="B1617" s="113"/>
      <c r="C1617" s="113"/>
      <c r="D1617" s="113"/>
      <c r="E1617" s="114"/>
      <c r="F1617" s="113"/>
      <c r="G1617" s="114"/>
      <c r="H1617" s="113"/>
    </row>
    <row r="1618" spans="2:8" x14ac:dyDescent="0.2">
      <c r="B1618" s="113"/>
      <c r="C1618" s="113"/>
      <c r="D1618" s="113"/>
      <c r="E1618" s="114"/>
      <c r="F1618" s="113"/>
      <c r="G1618" s="114"/>
      <c r="H1618" s="113"/>
    </row>
    <row r="1619" spans="2:8" x14ac:dyDescent="0.2">
      <c r="B1619" s="113"/>
      <c r="C1619" s="113"/>
      <c r="D1619" s="113"/>
      <c r="E1619" s="114"/>
      <c r="F1619" s="113"/>
      <c r="G1619" s="114"/>
      <c r="H1619" s="113"/>
    </row>
    <row r="1620" spans="2:8" x14ac:dyDescent="0.2">
      <c r="B1620" s="113"/>
      <c r="C1620" s="113"/>
      <c r="D1620" s="113"/>
      <c r="E1620" s="114"/>
      <c r="F1620" s="113"/>
      <c r="G1620" s="114"/>
      <c r="H1620" s="113"/>
    </row>
    <row r="1621" spans="2:8" x14ac:dyDescent="0.2">
      <c r="B1621" s="113"/>
      <c r="C1621" s="113"/>
      <c r="D1621" s="113"/>
      <c r="E1621" s="114"/>
      <c r="F1621" s="113"/>
      <c r="G1621" s="114"/>
      <c r="H1621" s="113"/>
    </row>
    <row r="1622" spans="2:8" x14ac:dyDescent="0.2">
      <c r="B1622" s="113"/>
      <c r="C1622" s="113"/>
      <c r="D1622" s="113"/>
      <c r="E1622" s="114"/>
      <c r="F1622" s="113"/>
      <c r="G1622" s="114"/>
      <c r="H1622" s="113"/>
    </row>
    <row r="1623" spans="2:8" x14ac:dyDescent="0.2">
      <c r="B1623" s="113"/>
      <c r="C1623" s="113"/>
      <c r="D1623" s="113"/>
      <c r="E1623" s="114"/>
      <c r="F1623" s="113"/>
      <c r="G1623" s="114"/>
      <c r="H1623" s="113"/>
    </row>
    <row r="1624" spans="2:8" x14ac:dyDescent="0.2">
      <c r="B1624" s="113"/>
      <c r="C1624" s="113"/>
      <c r="D1624" s="113"/>
      <c r="E1624" s="114"/>
      <c r="F1624" s="113"/>
      <c r="G1624" s="114"/>
      <c r="H1624" s="113"/>
    </row>
    <row r="1625" spans="2:8" x14ac:dyDescent="0.2">
      <c r="B1625" s="113"/>
      <c r="C1625" s="113"/>
      <c r="D1625" s="113"/>
      <c r="E1625" s="114"/>
      <c r="F1625" s="113"/>
      <c r="G1625" s="114"/>
      <c r="H1625" s="113"/>
    </row>
    <row r="1626" spans="2:8" x14ac:dyDescent="0.2">
      <c r="B1626" s="113"/>
      <c r="C1626" s="113"/>
      <c r="D1626" s="113"/>
      <c r="E1626" s="114"/>
      <c r="F1626" s="113"/>
      <c r="G1626" s="114"/>
      <c r="H1626" s="113"/>
    </row>
    <row r="1627" spans="2:8" x14ac:dyDescent="0.2">
      <c r="B1627" s="113"/>
      <c r="C1627" s="113"/>
      <c r="D1627" s="113"/>
      <c r="E1627" s="114"/>
      <c r="F1627" s="113"/>
      <c r="G1627" s="114"/>
      <c r="H1627" s="113"/>
    </row>
    <row r="1628" spans="2:8" x14ac:dyDescent="0.2">
      <c r="B1628" s="113"/>
      <c r="C1628" s="113"/>
      <c r="D1628" s="113"/>
      <c r="E1628" s="114"/>
      <c r="F1628" s="113"/>
      <c r="G1628" s="114"/>
      <c r="H1628" s="113"/>
    </row>
    <row r="1629" spans="2:8" x14ac:dyDescent="0.2">
      <c r="B1629" s="113"/>
      <c r="C1629" s="113"/>
      <c r="D1629" s="113"/>
      <c r="E1629" s="114"/>
      <c r="F1629" s="113"/>
      <c r="G1629" s="114"/>
      <c r="H1629" s="113"/>
    </row>
    <row r="1630" spans="2:8" x14ac:dyDescent="0.2">
      <c r="B1630" s="113"/>
      <c r="C1630" s="113"/>
      <c r="D1630" s="113"/>
      <c r="E1630" s="114"/>
      <c r="F1630" s="113"/>
      <c r="G1630" s="114"/>
      <c r="H1630" s="113"/>
    </row>
    <row r="1631" spans="2:8" x14ac:dyDescent="0.2">
      <c r="B1631" s="113"/>
      <c r="C1631" s="113"/>
      <c r="D1631" s="113"/>
      <c r="E1631" s="114"/>
      <c r="F1631" s="113"/>
      <c r="G1631" s="114"/>
      <c r="H1631" s="113"/>
    </row>
    <row r="1632" spans="2:8" x14ac:dyDescent="0.2">
      <c r="B1632" s="113"/>
      <c r="C1632" s="113"/>
      <c r="D1632" s="113"/>
      <c r="E1632" s="114"/>
      <c r="F1632" s="113"/>
      <c r="G1632" s="114"/>
      <c r="H1632" s="113"/>
    </row>
    <row r="1633" spans="2:8" x14ac:dyDescent="0.2">
      <c r="B1633" s="113"/>
      <c r="C1633" s="113"/>
      <c r="D1633" s="113"/>
      <c r="E1633" s="114"/>
      <c r="F1633" s="113"/>
      <c r="G1633" s="114"/>
      <c r="H1633" s="113"/>
    </row>
    <row r="1634" spans="2:8" x14ac:dyDescent="0.2">
      <c r="B1634" s="113"/>
      <c r="C1634" s="113"/>
      <c r="D1634" s="113"/>
      <c r="E1634" s="114"/>
      <c r="F1634" s="113"/>
      <c r="G1634" s="114"/>
      <c r="H1634" s="113"/>
    </row>
    <row r="1635" spans="2:8" x14ac:dyDescent="0.2">
      <c r="B1635" s="113"/>
      <c r="C1635" s="113"/>
      <c r="D1635" s="113"/>
      <c r="E1635" s="114"/>
      <c r="F1635" s="113"/>
      <c r="G1635" s="114"/>
      <c r="H1635" s="113"/>
    </row>
    <row r="1636" spans="2:8" x14ac:dyDescent="0.2">
      <c r="B1636" s="113"/>
      <c r="C1636" s="113"/>
      <c r="D1636" s="113"/>
      <c r="E1636" s="114"/>
      <c r="F1636" s="113"/>
      <c r="G1636" s="114"/>
      <c r="H1636" s="113"/>
    </row>
    <row r="1637" spans="2:8" x14ac:dyDescent="0.2">
      <c r="B1637" s="113"/>
      <c r="C1637" s="113"/>
      <c r="D1637" s="113"/>
      <c r="E1637" s="114"/>
      <c r="F1637" s="113"/>
      <c r="G1637" s="114"/>
      <c r="H1637" s="113"/>
    </row>
    <row r="1638" spans="2:8" x14ac:dyDescent="0.2">
      <c r="B1638" s="113"/>
      <c r="C1638" s="113"/>
      <c r="D1638" s="113"/>
      <c r="E1638" s="114"/>
      <c r="F1638" s="113"/>
      <c r="G1638" s="114"/>
      <c r="H1638" s="113"/>
    </row>
    <row r="1639" spans="2:8" x14ac:dyDescent="0.2">
      <c r="B1639" s="113"/>
      <c r="C1639" s="113"/>
      <c r="D1639" s="113"/>
      <c r="E1639" s="114"/>
      <c r="F1639" s="113"/>
      <c r="G1639" s="114"/>
      <c r="H1639" s="113"/>
    </row>
    <row r="1640" spans="2:8" x14ac:dyDescent="0.2">
      <c r="B1640" s="113"/>
      <c r="C1640" s="113"/>
      <c r="D1640" s="113"/>
      <c r="E1640" s="114"/>
      <c r="F1640" s="113"/>
      <c r="G1640" s="114"/>
      <c r="H1640" s="113"/>
    </row>
    <row r="1641" spans="2:8" x14ac:dyDescent="0.2">
      <c r="B1641" s="113"/>
      <c r="C1641" s="113"/>
      <c r="D1641" s="113"/>
      <c r="E1641" s="114"/>
      <c r="F1641" s="113"/>
      <c r="G1641" s="114"/>
      <c r="H1641" s="113"/>
    </row>
    <row r="1642" spans="2:8" x14ac:dyDescent="0.2">
      <c r="B1642" s="113"/>
      <c r="C1642" s="113"/>
      <c r="D1642" s="113"/>
      <c r="E1642" s="114"/>
      <c r="F1642" s="113"/>
      <c r="G1642" s="114"/>
      <c r="H1642" s="113"/>
    </row>
    <row r="1643" spans="2:8" x14ac:dyDescent="0.2">
      <c r="B1643" s="113"/>
      <c r="C1643" s="113"/>
      <c r="D1643" s="113"/>
      <c r="E1643" s="114"/>
      <c r="F1643" s="113"/>
      <c r="G1643" s="114"/>
      <c r="H1643" s="113"/>
    </row>
    <row r="1644" spans="2:8" x14ac:dyDescent="0.2">
      <c r="B1644" s="113"/>
      <c r="C1644" s="113"/>
      <c r="D1644" s="113"/>
      <c r="E1644" s="114"/>
      <c r="F1644" s="113"/>
      <c r="G1644" s="114"/>
      <c r="H1644" s="113"/>
    </row>
    <row r="1645" spans="2:8" x14ac:dyDescent="0.2">
      <c r="B1645" s="113"/>
      <c r="C1645" s="113"/>
      <c r="D1645" s="113"/>
      <c r="E1645" s="114"/>
      <c r="F1645" s="113"/>
      <c r="G1645" s="114"/>
      <c r="H1645" s="113"/>
    </row>
    <row r="1646" spans="2:8" x14ac:dyDescent="0.2">
      <c r="B1646" s="113"/>
      <c r="C1646" s="113"/>
      <c r="D1646" s="113"/>
      <c r="E1646" s="114"/>
      <c r="F1646" s="113"/>
      <c r="G1646" s="114"/>
      <c r="H1646" s="113"/>
    </row>
    <row r="1647" spans="2:8" x14ac:dyDescent="0.2">
      <c r="B1647" s="113"/>
      <c r="C1647" s="113"/>
      <c r="D1647" s="113"/>
      <c r="E1647" s="114"/>
      <c r="F1647" s="113"/>
      <c r="G1647" s="114"/>
      <c r="H1647" s="113"/>
    </row>
    <row r="1648" spans="2:8" x14ac:dyDescent="0.2">
      <c r="B1648" s="113"/>
      <c r="C1648" s="113"/>
      <c r="D1648" s="113"/>
      <c r="E1648" s="114"/>
      <c r="F1648" s="113"/>
      <c r="G1648" s="114"/>
      <c r="H1648" s="113"/>
    </row>
    <row r="1649" spans="2:8" x14ac:dyDescent="0.2">
      <c r="B1649" s="113"/>
      <c r="C1649" s="113"/>
      <c r="D1649" s="113"/>
      <c r="E1649" s="114"/>
      <c r="F1649" s="113"/>
      <c r="G1649" s="114"/>
      <c r="H1649" s="113"/>
    </row>
    <row r="1650" spans="2:8" x14ac:dyDescent="0.2">
      <c r="B1650" s="113"/>
      <c r="C1650" s="113"/>
      <c r="D1650" s="113"/>
      <c r="E1650" s="114"/>
      <c r="F1650" s="113"/>
      <c r="G1650" s="114"/>
      <c r="H1650" s="113"/>
    </row>
    <row r="1651" spans="2:8" x14ac:dyDescent="0.2">
      <c r="B1651" s="113"/>
      <c r="C1651" s="113"/>
      <c r="D1651" s="113"/>
      <c r="E1651" s="114"/>
      <c r="F1651" s="113"/>
      <c r="G1651" s="114"/>
      <c r="H1651" s="113"/>
    </row>
    <row r="1652" spans="2:8" x14ac:dyDescent="0.2">
      <c r="B1652" s="113"/>
      <c r="C1652" s="113"/>
      <c r="D1652" s="113"/>
      <c r="E1652" s="114"/>
      <c r="F1652" s="113"/>
      <c r="G1652" s="114"/>
      <c r="H1652" s="113"/>
    </row>
    <row r="1653" spans="2:8" x14ac:dyDescent="0.2">
      <c r="B1653" s="113"/>
      <c r="C1653" s="113"/>
      <c r="D1653" s="113"/>
      <c r="E1653" s="114"/>
      <c r="F1653" s="113"/>
      <c r="G1653" s="114"/>
      <c r="H1653" s="113"/>
    </row>
    <row r="1654" spans="2:8" x14ac:dyDescent="0.2">
      <c r="B1654" s="113"/>
      <c r="C1654" s="113"/>
      <c r="D1654" s="113"/>
      <c r="E1654" s="114"/>
      <c r="F1654" s="113"/>
      <c r="G1654" s="114"/>
      <c r="H1654" s="113"/>
    </row>
    <row r="1655" spans="2:8" x14ac:dyDescent="0.2">
      <c r="B1655" s="113"/>
      <c r="C1655" s="113"/>
      <c r="D1655" s="113"/>
      <c r="E1655" s="114"/>
      <c r="F1655" s="113"/>
      <c r="G1655" s="114"/>
      <c r="H1655" s="113"/>
    </row>
    <row r="1656" spans="2:8" x14ac:dyDescent="0.2">
      <c r="B1656" s="113"/>
      <c r="C1656" s="113"/>
      <c r="D1656" s="113"/>
      <c r="E1656" s="114"/>
      <c r="F1656" s="113"/>
      <c r="G1656" s="114"/>
      <c r="H1656" s="113"/>
    </row>
    <row r="1657" spans="2:8" x14ac:dyDescent="0.2">
      <c r="B1657" s="113"/>
      <c r="C1657" s="113"/>
      <c r="D1657" s="113"/>
      <c r="E1657" s="114"/>
      <c r="F1657" s="113"/>
      <c r="G1657" s="114"/>
      <c r="H1657" s="113"/>
    </row>
    <row r="1658" spans="2:8" x14ac:dyDescent="0.2">
      <c r="B1658" s="113"/>
      <c r="C1658" s="113"/>
      <c r="D1658" s="113"/>
      <c r="E1658" s="114"/>
      <c r="F1658" s="113"/>
      <c r="G1658" s="114"/>
      <c r="H1658" s="113"/>
    </row>
    <row r="1659" spans="2:8" x14ac:dyDescent="0.2">
      <c r="B1659" s="113"/>
      <c r="C1659" s="113"/>
      <c r="D1659" s="113"/>
      <c r="E1659" s="114"/>
      <c r="F1659" s="113"/>
      <c r="G1659" s="114"/>
      <c r="H1659" s="113"/>
    </row>
    <row r="1660" spans="2:8" x14ac:dyDescent="0.2">
      <c r="B1660" s="113"/>
      <c r="C1660" s="113"/>
      <c r="D1660" s="113"/>
      <c r="E1660" s="114"/>
      <c r="F1660" s="113"/>
      <c r="G1660" s="114"/>
      <c r="H1660" s="113"/>
    </row>
    <row r="1661" spans="2:8" x14ac:dyDescent="0.2">
      <c r="B1661" s="113"/>
      <c r="C1661" s="113"/>
      <c r="D1661" s="113"/>
      <c r="E1661" s="114"/>
      <c r="F1661" s="113"/>
      <c r="G1661" s="114"/>
      <c r="H1661" s="113"/>
    </row>
    <row r="1662" spans="2:8" x14ac:dyDescent="0.2">
      <c r="B1662" s="113"/>
      <c r="C1662" s="113"/>
      <c r="D1662" s="113"/>
      <c r="E1662" s="114"/>
      <c r="F1662" s="113"/>
      <c r="G1662" s="114"/>
      <c r="H1662" s="113"/>
    </row>
    <row r="1663" spans="2:8" x14ac:dyDescent="0.2">
      <c r="B1663" s="113"/>
      <c r="C1663" s="113"/>
      <c r="D1663" s="113"/>
      <c r="E1663" s="114"/>
      <c r="F1663" s="113"/>
      <c r="G1663" s="114"/>
      <c r="H1663" s="113"/>
    </row>
    <row r="1664" spans="2:8" x14ac:dyDescent="0.2">
      <c r="B1664" s="113"/>
      <c r="C1664" s="113"/>
      <c r="D1664" s="113"/>
      <c r="E1664" s="114"/>
      <c r="F1664" s="113"/>
      <c r="G1664" s="114"/>
      <c r="H1664" s="113"/>
    </row>
    <row r="1665" spans="2:8" x14ac:dyDescent="0.2">
      <c r="B1665" s="113"/>
      <c r="C1665" s="113"/>
      <c r="D1665" s="113"/>
      <c r="E1665" s="114"/>
      <c r="F1665" s="113"/>
      <c r="G1665" s="114"/>
      <c r="H1665" s="113"/>
    </row>
    <row r="1666" spans="2:8" x14ac:dyDescent="0.2">
      <c r="B1666" s="113"/>
      <c r="C1666" s="113"/>
      <c r="D1666" s="113"/>
      <c r="E1666" s="114"/>
      <c r="F1666" s="113"/>
      <c r="G1666" s="114"/>
      <c r="H1666" s="113"/>
    </row>
    <row r="1667" spans="2:8" x14ac:dyDescent="0.2">
      <c r="B1667" s="113"/>
      <c r="C1667" s="113"/>
      <c r="D1667" s="113"/>
      <c r="E1667" s="114"/>
      <c r="F1667" s="113"/>
      <c r="G1667" s="114"/>
      <c r="H1667" s="113"/>
    </row>
    <row r="1668" spans="2:8" x14ac:dyDescent="0.2">
      <c r="B1668" s="113"/>
      <c r="C1668" s="113"/>
      <c r="D1668" s="113"/>
      <c r="E1668" s="114"/>
      <c r="F1668" s="113"/>
      <c r="G1668" s="114"/>
      <c r="H1668" s="113"/>
    </row>
    <row r="1669" spans="2:8" x14ac:dyDescent="0.2">
      <c r="B1669" s="113"/>
      <c r="C1669" s="113"/>
      <c r="D1669" s="113"/>
      <c r="E1669" s="114"/>
      <c r="F1669" s="113"/>
      <c r="G1669" s="114"/>
      <c r="H1669" s="113"/>
    </row>
    <row r="1670" spans="2:8" x14ac:dyDescent="0.2">
      <c r="B1670" s="113"/>
      <c r="C1670" s="113"/>
      <c r="D1670" s="113"/>
      <c r="E1670" s="114"/>
      <c r="F1670" s="113"/>
      <c r="G1670" s="114"/>
      <c r="H1670" s="113"/>
    </row>
    <row r="1671" spans="2:8" x14ac:dyDescent="0.2">
      <c r="B1671" s="113"/>
      <c r="C1671" s="113"/>
      <c r="D1671" s="113"/>
      <c r="E1671" s="114"/>
      <c r="F1671" s="113"/>
      <c r="G1671" s="114"/>
      <c r="H1671" s="113"/>
    </row>
    <row r="1672" spans="2:8" x14ac:dyDescent="0.2">
      <c r="B1672" s="113"/>
      <c r="C1672" s="113"/>
      <c r="D1672" s="113"/>
      <c r="E1672" s="114"/>
      <c r="F1672" s="113"/>
      <c r="G1672" s="114"/>
      <c r="H1672" s="113"/>
    </row>
    <row r="1673" spans="2:8" x14ac:dyDescent="0.2">
      <c r="B1673" s="113"/>
      <c r="C1673" s="113"/>
      <c r="D1673" s="113"/>
      <c r="E1673" s="114"/>
      <c r="F1673" s="113"/>
      <c r="G1673" s="114"/>
      <c r="H1673" s="113"/>
    </row>
    <row r="1674" spans="2:8" x14ac:dyDescent="0.2">
      <c r="B1674" s="113"/>
      <c r="C1674" s="113"/>
      <c r="D1674" s="113"/>
      <c r="E1674" s="114"/>
      <c r="F1674" s="113"/>
      <c r="G1674" s="114"/>
      <c r="H1674" s="113"/>
    </row>
    <row r="1675" spans="2:8" x14ac:dyDescent="0.2">
      <c r="B1675" s="113"/>
      <c r="C1675" s="113"/>
      <c r="D1675" s="113"/>
      <c r="E1675" s="114"/>
      <c r="F1675" s="113"/>
      <c r="G1675" s="114"/>
      <c r="H1675" s="113"/>
    </row>
    <row r="1676" spans="2:8" x14ac:dyDescent="0.2">
      <c r="B1676" s="113"/>
      <c r="C1676" s="113"/>
      <c r="D1676" s="113"/>
      <c r="E1676" s="114"/>
      <c r="F1676" s="113"/>
      <c r="G1676" s="114"/>
      <c r="H1676" s="113"/>
    </row>
    <row r="1677" spans="2:8" x14ac:dyDescent="0.2">
      <c r="B1677" s="113"/>
      <c r="C1677" s="113"/>
      <c r="D1677" s="113"/>
      <c r="E1677" s="114"/>
      <c r="F1677" s="113"/>
      <c r="G1677" s="114"/>
      <c r="H1677" s="113"/>
    </row>
    <row r="1678" spans="2:8" x14ac:dyDescent="0.2">
      <c r="B1678" s="113"/>
      <c r="C1678" s="113"/>
      <c r="D1678" s="113"/>
      <c r="E1678" s="114"/>
      <c r="F1678" s="113"/>
      <c r="G1678" s="114"/>
      <c r="H1678" s="113"/>
    </row>
    <row r="1679" spans="2:8" x14ac:dyDescent="0.2">
      <c r="B1679" s="113"/>
      <c r="C1679" s="113"/>
      <c r="D1679" s="113"/>
      <c r="E1679" s="114"/>
      <c r="F1679" s="113"/>
      <c r="G1679" s="114"/>
      <c r="H1679" s="113"/>
    </row>
    <row r="1680" spans="2:8" x14ac:dyDescent="0.2">
      <c r="B1680" s="113"/>
      <c r="C1680" s="113"/>
      <c r="D1680" s="113"/>
      <c r="E1680" s="114"/>
      <c r="F1680" s="113"/>
      <c r="G1680" s="114"/>
      <c r="H1680" s="113"/>
    </row>
    <row r="1681" spans="2:8" x14ac:dyDescent="0.2">
      <c r="B1681" s="113"/>
      <c r="C1681" s="113"/>
      <c r="D1681" s="113"/>
      <c r="E1681" s="114"/>
      <c r="F1681" s="113"/>
      <c r="G1681" s="114"/>
      <c r="H1681" s="113"/>
    </row>
    <row r="1682" spans="2:8" x14ac:dyDescent="0.2">
      <c r="B1682" s="113"/>
      <c r="C1682" s="113"/>
      <c r="D1682" s="113"/>
      <c r="E1682" s="114"/>
      <c r="F1682" s="113"/>
      <c r="G1682" s="114"/>
      <c r="H1682" s="113"/>
    </row>
    <row r="1683" spans="2:8" x14ac:dyDescent="0.2">
      <c r="B1683" s="113"/>
      <c r="C1683" s="113"/>
      <c r="D1683" s="113"/>
      <c r="E1683" s="114"/>
      <c r="F1683" s="113"/>
      <c r="G1683" s="114"/>
      <c r="H1683" s="113"/>
    </row>
    <row r="1684" spans="2:8" x14ac:dyDescent="0.2">
      <c r="B1684" s="113"/>
      <c r="C1684" s="113"/>
      <c r="D1684" s="113"/>
      <c r="E1684" s="114"/>
      <c r="F1684" s="113"/>
      <c r="G1684" s="114"/>
      <c r="H1684" s="113"/>
    </row>
    <row r="1685" spans="2:8" x14ac:dyDescent="0.2">
      <c r="B1685" s="113"/>
      <c r="C1685" s="113"/>
      <c r="D1685" s="113"/>
      <c r="E1685" s="114"/>
      <c r="F1685" s="113"/>
      <c r="G1685" s="114"/>
      <c r="H1685" s="113"/>
    </row>
    <row r="1686" spans="2:8" x14ac:dyDescent="0.2">
      <c r="B1686" s="113"/>
      <c r="C1686" s="113"/>
      <c r="D1686" s="113"/>
      <c r="E1686" s="114"/>
      <c r="F1686" s="113"/>
      <c r="G1686" s="114"/>
      <c r="H1686" s="113"/>
    </row>
    <row r="1687" spans="2:8" x14ac:dyDescent="0.2">
      <c r="B1687" s="113"/>
      <c r="C1687" s="113"/>
      <c r="D1687" s="113"/>
      <c r="E1687" s="114"/>
      <c r="F1687" s="113"/>
      <c r="G1687" s="114"/>
      <c r="H1687" s="113"/>
    </row>
    <row r="1688" spans="2:8" x14ac:dyDescent="0.2">
      <c r="B1688" s="113"/>
      <c r="C1688" s="113"/>
      <c r="D1688" s="113"/>
      <c r="E1688" s="114"/>
      <c r="F1688" s="113"/>
      <c r="G1688" s="114"/>
      <c r="H1688" s="113"/>
    </row>
    <row r="1689" spans="2:8" x14ac:dyDescent="0.2">
      <c r="B1689" s="113"/>
      <c r="C1689" s="113"/>
      <c r="D1689" s="113"/>
      <c r="E1689" s="114"/>
      <c r="F1689" s="113"/>
      <c r="G1689" s="114"/>
      <c r="H1689" s="113"/>
    </row>
    <row r="1690" spans="2:8" x14ac:dyDescent="0.2">
      <c r="B1690" s="113"/>
      <c r="C1690" s="113"/>
      <c r="D1690" s="113"/>
      <c r="E1690" s="114"/>
      <c r="F1690" s="113"/>
      <c r="G1690" s="114"/>
      <c r="H1690" s="113"/>
    </row>
    <row r="1691" spans="2:8" x14ac:dyDescent="0.2">
      <c r="B1691" s="113"/>
      <c r="C1691" s="113"/>
      <c r="D1691" s="113"/>
      <c r="E1691" s="114"/>
      <c r="F1691" s="113"/>
      <c r="G1691" s="114"/>
      <c r="H1691" s="113"/>
    </row>
    <row r="1692" spans="2:8" x14ac:dyDescent="0.2">
      <c r="B1692" s="113"/>
      <c r="C1692" s="113"/>
      <c r="D1692" s="113"/>
      <c r="E1692" s="114"/>
      <c r="F1692" s="113"/>
      <c r="G1692" s="114"/>
      <c r="H1692" s="113"/>
    </row>
    <row r="1693" spans="2:8" x14ac:dyDescent="0.2">
      <c r="B1693" s="113"/>
      <c r="C1693" s="113"/>
      <c r="D1693" s="113"/>
      <c r="E1693" s="114"/>
      <c r="F1693" s="113"/>
      <c r="G1693" s="114"/>
      <c r="H1693" s="113"/>
    </row>
    <row r="1694" spans="2:8" x14ac:dyDescent="0.2">
      <c r="B1694" s="113"/>
      <c r="C1694" s="113"/>
      <c r="D1694" s="113"/>
      <c r="E1694" s="114"/>
      <c r="F1694" s="113"/>
      <c r="G1694" s="114"/>
      <c r="H1694" s="113"/>
    </row>
    <row r="1695" spans="2:8" x14ac:dyDescent="0.2">
      <c r="B1695" s="113"/>
      <c r="C1695" s="113"/>
      <c r="D1695" s="113"/>
      <c r="E1695" s="114"/>
      <c r="F1695" s="113"/>
      <c r="G1695" s="114"/>
      <c r="H1695" s="113"/>
    </row>
    <row r="1696" spans="2:8" x14ac:dyDescent="0.2">
      <c r="B1696" s="113"/>
      <c r="C1696" s="113"/>
      <c r="D1696" s="113"/>
      <c r="E1696" s="114"/>
      <c r="F1696" s="113"/>
      <c r="G1696" s="114"/>
      <c r="H1696" s="113"/>
    </row>
    <row r="1697" spans="2:8" x14ac:dyDescent="0.2">
      <c r="B1697" s="113"/>
      <c r="C1697" s="113"/>
      <c r="D1697" s="113"/>
      <c r="E1697" s="114"/>
      <c r="F1697" s="113"/>
      <c r="G1697" s="114"/>
      <c r="H1697" s="113"/>
    </row>
    <row r="1698" spans="2:8" x14ac:dyDescent="0.2">
      <c r="B1698" s="113"/>
      <c r="C1698" s="113"/>
      <c r="D1698" s="113"/>
      <c r="E1698" s="114"/>
      <c r="F1698" s="113"/>
      <c r="G1698" s="114"/>
      <c r="H1698" s="113"/>
    </row>
    <row r="1699" spans="2:8" x14ac:dyDescent="0.2">
      <c r="B1699" s="113"/>
      <c r="C1699" s="113"/>
      <c r="D1699" s="113"/>
      <c r="E1699" s="114"/>
      <c r="F1699" s="113"/>
      <c r="G1699" s="114"/>
      <c r="H1699" s="113"/>
    </row>
    <row r="1700" spans="2:8" x14ac:dyDescent="0.2">
      <c r="B1700" s="113"/>
      <c r="C1700" s="113"/>
      <c r="D1700" s="113"/>
      <c r="E1700" s="114"/>
      <c r="F1700" s="113"/>
      <c r="G1700" s="114"/>
      <c r="H1700" s="113"/>
    </row>
    <row r="1701" spans="2:8" x14ac:dyDescent="0.2">
      <c r="B1701" s="113"/>
      <c r="C1701" s="113"/>
      <c r="D1701" s="113"/>
      <c r="E1701" s="114"/>
      <c r="F1701" s="113"/>
      <c r="G1701" s="114"/>
      <c r="H1701" s="113"/>
    </row>
    <row r="1702" spans="2:8" x14ac:dyDescent="0.2">
      <c r="B1702" s="113"/>
      <c r="C1702" s="113"/>
      <c r="D1702" s="113"/>
      <c r="E1702" s="114"/>
      <c r="F1702" s="113"/>
      <c r="G1702" s="114"/>
      <c r="H1702" s="113"/>
    </row>
    <row r="1703" spans="2:8" x14ac:dyDescent="0.2">
      <c r="B1703" s="113"/>
      <c r="C1703" s="113"/>
      <c r="D1703" s="113"/>
      <c r="E1703" s="114"/>
      <c r="F1703" s="113"/>
      <c r="G1703" s="114"/>
      <c r="H1703" s="113"/>
    </row>
    <row r="1704" spans="2:8" x14ac:dyDescent="0.2">
      <c r="B1704" s="113"/>
      <c r="C1704" s="113"/>
      <c r="D1704" s="113"/>
      <c r="E1704" s="114"/>
      <c r="F1704" s="113"/>
      <c r="G1704" s="114"/>
      <c r="H1704" s="113"/>
    </row>
    <row r="1705" spans="2:8" x14ac:dyDescent="0.2">
      <c r="B1705" s="113"/>
      <c r="C1705" s="113"/>
      <c r="D1705" s="113"/>
      <c r="E1705" s="114"/>
      <c r="F1705" s="113"/>
      <c r="G1705" s="114"/>
      <c r="H1705" s="113"/>
    </row>
    <row r="1706" spans="2:8" x14ac:dyDescent="0.2">
      <c r="B1706" s="113"/>
      <c r="C1706" s="113"/>
      <c r="D1706" s="113"/>
      <c r="E1706" s="114"/>
      <c r="F1706" s="113"/>
      <c r="G1706" s="114"/>
      <c r="H1706" s="113"/>
    </row>
    <row r="1707" spans="2:8" x14ac:dyDescent="0.2">
      <c r="B1707" s="113"/>
      <c r="C1707" s="113"/>
      <c r="D1707" s="113"/>
      <c r="E1707" s="114"/>
      <c r="F1707" s="113"/>
      <c r="G1707" s="114"/>
      <c r="H1707" s="113"/>
    </row>
    <row r="1708" spans="2:8" x14ac:dyDescent="0.2">
      <c r="B1708" s="113"/>
      <c r="C1708" s="113"/>
      <c r="D1708" s="113"/>
      <c r="E1708" s="114"/>
      <c r="F1708" s="113"/>
      <c r="G1708" s="114"/>
      <c r="H1708" s="113"/>
    </row>
    <row r="1709" spans="2:8" x14ac:dyDescent="0.2">
      <c r="B1709" s="113"/>
      <c r="C1709" s="113"/>
      <c r="D1709" s="113"/>
      <c r="E1709" s="114"/>
      <c r="F1709" s="113"/>
      <c r="G1709" s="114"/>
      <c r="H1709" s="113"/>
    </row>
    <row r="1710" spans="2:8" x14ac:dyDescent="0.2">
      <c r="B1710" s="113"/>
      <c r="C1710" s="113"/>
      <c r="D1710" s="113"/>
      <c r="E1710" s="114"/>
      <c r="F1710" s="113"/>
      <c r="G1710" s="114"/>
      <c r="H1710" s="113"/>
    </row>
    <row r="1711" spans="2:8" x14ac:dyDescent="0.2">
      <c r="B1711" s="113"/>
      <c r="C1711" s="113"/>
      <c r="D1711" s="113"/>
      <c r="E1711" s="114"/>
      <c r="F1711" s="113"/>
      <c r="G1711" s="114"/>
      <c r="H1711" s="113"/>
    </row>
    <row r="1712" spans="2:8" x14ac:dyDescent="0.2">
      <c r="B1712" s="113"/>
      <c r="C1712" s="113"/>
      <c r="D1712" s="113"/>
      <c r="E1712" s="114"/>
      <c r="F1712" s="113"/>
      <c r="G1712" s="114"/>
      <c r="H1712" s="113"/>
    </row>
    <row r="1713" spans="2:8" x14ac:dyDescent="0.2">
      <c r="B1713" s="113"/>
      <c r="C1713" s="113"/>
      <c r="D1713" s="113"/>
      <c r="E1713" s="114"/>
      <c r="F1713" s="113"/>
      <c r="G1713" s="114"/>
      <c r="H1713" s="113"/>
    </row>
    <row r="1714" spans="2:8" x14ac:dyDescent="0.2">
      <c r="B1714" s="113"/>
      <c r="C1714" s="113"/>
      <c r="D1714" s="113"/>
      <c r="E1714" s="114"/>
      <c r="F1714" s="113"/>
      <c r="G1714" s="114"/>
      <c r="H1714" s="113"/>
    </row>
    <row r="1715" spans="2:8" x14ac:dyDescent="0.2">
      <c r="B1715" s="113"/>
      <c r="C1715" s="113"/>
      <c r="D1715" s="113"/>
      <c r="E1715" s="114"/>
      <c r="F1715" s="113"/>
      <c r="G1715" s="114"/>
      <c r="H1715" s="113"/>
    </row>
    <row r="1716" spans="2:8" x14ac:dyDescent="0.2">
      <c r="B1716" s="113"/>
      <c r="C1716" s="113"/>
      <c r="D1716" s="113"/>
      <c r="E1716" s="114"/>
      <c r="F1716" s="113"/>
      <c r="G1716" s="114"/>
      <c r="H1716" s="113"/>
    </row>
    <row r="1717" spans="2:8" x14ac:dyDescent="0.2">
      <c r="B1717" s="113"/>
      <c r="C1717" s="113"/>
      <c r="D1717" s="113"/>
      <c r="E1717" s="114"/>
      <c r="F1717" s="113"/>
      <c r="G1717" s="114"/>
      <c r="H1717" s="113"/>
    </row>
    <row r="1718" spans="2:8" x14ac:dyDescent="0.2">
      <c r="B1718" s="113"/>
      <c r="C1718" s="113"/>
      <c r="D1718" s="113"/>
      <c r="E1718" s="114"/>
      <c r="F1718" s="113"/>
      <c r="G1718" s="114"/>
      <c r="H1718" s="113"/>
    </row>
    <row r="1719" spans="2:8" x14ac:dyDescent="0.2">
      <c r="B1719" s="113"/>
      <c r="C1719" s="113"/>
      <c r="D1719" s="113"/>
      <c r="E1719" s="114"/>
      <c r="F1719" s="113"/>
      <c r="G1719" s="114"/>
      <c r="H1719" s="113"/>
    </row>
    <row r="1720" spans="2:8" x14ac:dyDescent="0.2">
      <c r="B1720" s="113"/>
      <c r="C1720" s="113"/>
      <c r="D1720" s="113"/>
      <c r="E1720" s="114"/>
      <c r="F1720" s="113"/>
      <c r="G1720" s="114"/>
      <c r="H1720" s="113"/>
    </row>
    <row r="1721" spans="2:8" x14ac:dyDescent="0.2">
      <c r="B1721" s="113"/>
      <c r="C1721" s="113"/>
      <c r="D1721" s="113"/>
      <c r="E1721" s="114"/>
      <c r="F1721" s="113"/>
      <c r="G1721" s="114"/>
      <c r="H1721" s="113"/>
    </row>
    <row r="1722" spans="2:8" x14ac:dyDescent="0.2">
      <c r="B1722" s="113"/>
      <c r="C1722" s="113"/>
      <c r="D1722" s="113"/>
      <c r="E1722" s="114"/>
      <c r="F1722" s="113"/>
      <c r="G1722" s="114"/>
      <c r="H1722" s="113"/>
    </row>
    <row r="1723" spans="2:8" x14ac:dyDescent="0.2">
      <c r="B1723" s="113"/>
      <c r="C1723" s="113"/>
      <c r="D1723" s="113"/>
      <c r="E1723" s="114"/>
      <c r="F1723" s="113"/>
      <c r="G1723" s="114"/>
      <c r="H1723" s="113"/>
    </row>
    <row r="1724" spans="2:8" x14ac:dyDescent="0.2">
      <c r="B1724" s="113"/>
      <c r="C1724" s="113"/>
      <c r="D1724" s="113"/>
      <c r="E1724" s="114"/>
      <c r="F1724" s="113"/>
      <c r="G1724" s="114"/>
      <c r="H1724" s="113"/>
    </row>
    <row r="1725" spans="2:8" x14ac:dyDescent="0.2">
      <c r="B1725" s="113"/>
      <c r="C1725" s="113"/>
      <c r="D1725" s="113"/>
      <c r="E1725" s="114"/>
      <c r="F1725" s="113"/>
      <c r="G1725" s="114"/>
      <c r="H1725" s="113"/>
    </row>
    <row r="1726" spans="2:8" x14ac:dyDescent="0.2">
      <c r="B1726" s="113"/>
      <c r="C1726" s="113"/>
      <c r="D1726" s="113"/>
      <c r="E1726" s="114"/>
      <c r="F1726" s="113"/>
      <c r="G1726" s="114"/>
      <c r="H1726" s="113"/>
    </row>
    <row r="1727" spans="2:8" x14ac:dyDescent="0.2">
      <c r="B1727" s="113"/>
      <c r="C1727" s="113"/>
      <c r="D1727" s="113"/>
      <c r="E1727" s="114"/>
      <c r="F1727" s="113"/>
      <c r="G1727" s="114"/>
      <c r="H1727" s="113"/>
    </row>
    <row r="1728" spans="2:8" x14ac:dyDescent="0.2">
      <c r="B1728" s="113"/>
      <c r="C1728" s="113"/>
      <c r="D1728" s="113"/>
      <c r="E1728" s="114"/>
      <c r="F1728" s="113"/>
      <c r="G1728" s="114"/>
      <c r="H1728" s="113"/>
    </row>
    <row r="1729" spans="2:8" x14ac:dyDescent="0.2">
      <c r="B1729" s="113"/>
      <c r="C1729" s="113"/>
      <c r="D1729" s="113"/>
      <c r="E1729" s="114"/>
      <c r="F1729" s="113"/>
      <c r="G1729" s="114"/>
      <c r="H1729" s="113"/>
    </row>
    <row r="1730" spans="2:8" x14ac:dyDescent="0.2">
      <c r="B1730" s="113"/>
      <c r="C1730" s="113"/>
      <c r="D1730" s="113"/>
      <c r="E1730" s="114"/>
      <c r="F1730" s="113"/>
      <c r="G1730" s="114"/>
      <c r="H1730" s="113"/>
    </row>
    <row r="1731" spans="2:8" x14ac:dyDescent="0.2">
      <c r="B1731" s="113"/>
      <c r="C1731" s="113"/>
      <c r="D1731" s="113"/>
      <c r="E1731" s="114"/>
      <c r="F1731" s="113"/>
      <c r="G1731" s="114"/>
      <c r="H1731" s="113"/>
    </row>
    <row r="1732" spans="2:8" x14ac:dyDescent="0.2">
      <c r="B1732" s="113"/>
      <c r="C1732" s="113"/>
      <c r="D1732" s="113"/>
      <c r="E1732" s="114"/>
      <c r="F1732" s="113"/>
      <c r="G1732" s="114"/>
      <c r="H1732" s="113"/>
    </row>
    <row r="1733" spans="2:8" x14ac:dyDescent="0.2">
      <c r="B1733" s="113"/>
      <c r="C1733" s="113"/>
      <c r="D1733" s="113"/>
      <c r="E1733" s="114"/>
      <c r="F1733" s="113"/>
      <c r="G1733" s="114"/>
      <c r="H1733" s="113"/>
    </row>
    <row r="1734" spans="2:8" x14ac:dyDescent="0.2">
      <c r="B1734" s="113"/>
      <c r="C1734" s="113"/>
      <c r="D1734" s="113"/>
      <c r="E1734" s="114"/>
      <c r="F1734" s="113"/>
      <c r="G1734" s="114"/>
      <c r="H1734" s="113"/>
    </row>
    <row r="1735" spans="2:8" x14ac:dyDescent="0.2">
      <c r="B1735" s="113"/>
      <c r="C1735" s="113"/>
      <c r="D1735" s="113"/>
      <c r="E1735" s="114"/>
      <c r="F1735" s="113"/>
      <c r="G1735" s="114"/>
      <c r="H1735" s="113"/>
    </row>
    <row r="1736" spans="2:8" x14ac:dyDescent="0.2">
      <c r="B1736" s="113"/>
      <c r="C1736" s="113"/>
      <c r="D1736" s="113"/>
      <c r="E1736" s="114"/>
      <c r="F1736" s="113"/>
      <c r="G1736" s="114"/>
      <c r="H1736" s="113"/>
    </row>
    <row r="1737" spans="2:8" x14ac:dyDescent="0.2">
      <c r="B1737" s="113"/>
      <c r="C1737" s="113"/>
      <c r="D1737" s="113"/>
      <c r="E1737" s="114"/>
      <c r="F1737" s="113"/>
      <c r="G1737" s="114"/>
      <c r="H1737" s="113"/>
    </row>
    <row r="1738" spans="2:8" x14ac:dyDescent="0.2">
      <c r="B1738" s="113"/>
      <c r="C1738" s="113"/>
      <c r="D1738" s="113"/>
      <c r="E1738" s="114"/>
      <c r="F1738" s="113"/>
      <c r="G1738" s="114"/>
      <c r="H1738" s="113"/>
    </row>
    <row r="1739" spans="2:8" x14ac:dyDescent="0.2">
      <c r="B1739" s="113"/>
      <c r="C1739" s="113"/>
      <c r="D1739" s="113"/>
      <c r="E1739" s="114"/>
      <c r="F1739" s="113"/>
      <c r="G1739" s="114"/>
      <c r="H1739" s="113"/>
    </row>
    <row r="1740" spans="2:8" x14ac:dyDescent="0.2">
      <c r="B1740" s="113"/>
      <c r="C1740" s="113"/>
      <c r="D1740" s="113"/>
      <c r="E1740" s="114"/>
      <c r="F1740" s="113"/>
      <c r="G1740" s="114"/>
      <c r="H1740" s="113"/>
    </row>
    <row r="1741" spans="2:8" x14ac:dyDescent="0.2">
      <c r="B1741" s="113"/>
      <c r="C1741" s="113"/>
      <c r="D1741" s="113"/>
      <c r="E1741" s="114"/>
      <c r="F1741" s="113"/>
      <c r="G1741" s="114"/>
      <c r="H1741" s="113"/>
    </row>
    <row r="1742" spans="2:8" x14ac:dyDescent="0.2">
      <c r="B1742" s="113"/>
      <c r="C1742" s="113"/>
      <c r="D1742" s="113"/>
      <c r="E1742" s="114"/>
      <c r="F1742" s="113"/>
      <c r="G1742" s="114"/>
      <c r="H1742" s="113"/>
    </row>
    <row r="1743" spans="2:8" x14ac:dyDescent="0.2">
      <c r="B1743" s="113"/>
      <c r="C1743" s="113"/>
      <c r="D1743" s="113"/>
      <c r="E1743" s="114"/>
      <c r="F1743" s="113"/>
      <c r="G1743" s="114"/>
      <c r="H1743" s="113"/>
    </row>
    <row r="1744" spans="2:8" x14ac:dyDescent="0.2">
      <c r="B1744" s="113"/>
      <c r="C1744" s="113"/>
      <c r="D1744" s="113"/>
      <c r="E1744" s="114"/>
      <c r="F1744" s="113"/>
      <c r="G1744" s="114"/>
      <c r="H1744" s="113"/>
    </row>
    <row r="1745" spans="2:8" x14ac:dyDescent="0.2">
      <c r="B1745" s="113"/>
      <c r="C1745" s="113"/>
      <c r="D1745" s="113"/>
      <c r="E1745" s="114"/>
      <c r="F1745" s="113"/>
      <c r="G1745" s="114"/>
      <c r="H1745" s="113"/>
    </row>
    <row r="1746" spans="2:8" x14ac:dyDescent="0.2">
      <c r="B1746" s="113"/>
      <c r="C1746" s="113"/>
      <c r="D1746" s="113"/>
      <c r="E1746" s="114"/>
      <c r="F1746" s="113"/>
      <c r="G1746" s="114"/>
      <c r="H1746" s="113"/>
    </row>
    <row r="1747" spans="2:8" x14ac:dyDescent="0.2">
      <c r="B1747" s="113"/>
      <c r="C1747" s="113"/>
      <c r="D1747" s="113"/>
      <c r="E1747" s="114"/>
      <c r="F1747" s="113"/>
      <c r="G1747" s="114"/>
      <c r="H1747" s="113"/>
    </row>
    <row r="1748" spans="2:8" x14ac:dyDescent="0.2">
      <c r="B1748" s="113"/>
      <c r="C1748" s="113"/>
      <c r="D1748" s="113"/>
      <c r="E1748" s="114"/>
      <c r="F1748" s="113"/>
      <c r="G1748" s="114"/>
      <c r="H1748" s="113"/>
    </row>
    <row r="1749" spans="2:8" x14ac:dyDescent="0.2">
      <c r="B1749" s="113"/>
      <c r="C1749" s="113"/>
      <c r="D1749" s="113"/>
      <c r="E1749" s="114"/>
      <c r="F1749" s="113"/>
      <c r="G1749" s="114"/>
      <c r="H1749" s="113"/>
    </row>
    <row r="1750" spans="2:8" x14ac:dyDescent="0.2">
      <c r="B1750" s="113"/>
      <c r="C1750" s="113"/>
      <c r="D1750" s="113"/>
      <c r="E1750" s="114"/>
      <c r="F1750" s="113"/>
      <c r="G1750" s="114"/>
      <c r="H1750" s="113"/>
    </row>
    <row r="1751" spans="2:8" x14ac:dyDescent="0.2">
      <c r="B1751" s="113"/>
      <c r="C1751" s="113"/>
      <c r="D1751" s="113"/>
      <c r="E1751" s="114"/>
      <c r="F1751" s="113"/>
      <c r="G1751" s="114"/>
      <c r="H1751" s="113"/>
    </row>
    <row r="1752" spans="2:8" x14ac:dyDescent="0.2">
      <c r="B1752" s="113"/>
      <c r="C1752" s="113"/>
      <c r="D1752" s="113"/>
      <c r="E1752" s="114"/>
      <c r="F1752" s="113"/>
      <c r="G1752" s="114"/>
      <c r="H1752" s="113"/>
    </row>
    <row r="1753" spans="2:8" x14ac:dyDescent="0.2">
      <c r="B1753" s="113"/>
      <c r="C1753" s="113"/>
      <c r="D1753" s="113"/>
      <c r="E1753" s="114"/>
      <c r="F1753" s="113"/>
      <c r="G1753" s="114"/>
      <c r="H1753" s="113"/>
    </row>
    <row r="1754" spans="2:8" x14ac:dyDescent="0.2">
      <c r="B1754" s="113"/>
      <c r="C1754" s="113"/>
      <c r="D1754" s="113"/>
      <c r="E1754" s="114"/>
      <c r="F1754" s="113"/>
      <c r="G1754" s="114"/>
      <c r="H1754" s="113"/>
    </row>
    <row r="1755" spans="2:8" x14ac:dyDescent="0.2">
      <c r="B1755" s="113"/>
      <c r="C1755" s="113"/>
      <c r="D1755" s="113"/>
      <c r="E1755" s="114"/>
      <c r="F1755" s="113"/>
      <c r="G1755" s="114"/>
      <c r="H1755" s="113"/>
    </row>
    <row r="1756" spans="2:8" x14ac:dyDescent="0.2">
      <c r="B1756" s="113"/>
      <c r="C1756" s="113"/>
      <c r="D1756" s="113"/>
      <c r="E1756" s="114"/>
      <c r="F1756" s="113"/>
      <c r="G1756" s="114"/>
      <c r="H1756" s="113"/>
    </row>
    <row r="1757" spans="2:8" x14ac:dyDescent="0.2">
      <c r="B1757" s="113"/>
      <c r="C1757" s="113"/>
      <c r="D1757" s="113"/>
      <c r="E1757" s="114"/>
      <c r="F1757" s="113"/>
      <c r="G1757" s="114"/>
      <c r="H1757" s="113"/>
    </row>
    <row r="1758" spans="2:8" x14ac:dyDescent="0.2">
      <c r="B1758" s="113"/>
      <c r="C1758" s="113"/>
      <c r="D1758" s="113"/>
      <c r="E1758" s="114"/>
      <c r="F1758" s="113"/>
      <c r="G1758" s="114"/>
      <c r="H1758" s="113"/>
    </row>
    <row r="1759" spans="2:8" x14ac:dyDescent="0.2">
      <c r="B1759" s="113"/>
      <c r="C1759" s="113"/>
      <c r="D1759" s="113"/>
      <c r="E1759" s="114"/>
      <c r="F1759" s="113"/>
      <c r="G1759" s="114"/>
      <c r="H1759" s="113"/>
    </row>
    <row r="1760" spans="2:8" x14ac:dyDescent="0.2">
      <c r="B1760" s="113"/>
      <c r="C1760" s="113"/>
      <c r="D1760" s="113"/>
      <c r="E1760" s="114"/>
      <c r="F1760" s="113"/>
      <c r="G1760" s="114"/>
      <c r="H1760" s="113"/>
    </row>
    <row r="1761" spans="2:8" x14ac:dyDescent="0.2">
      <c r="B1761" s="113"/>
      <c r="C1761" s="113"/>
      <c r="D1761" s="113"/>
      <c r="E1761" s="114"/>
      <c r="F1761" s="113"/>
      <c r="G1761" s="114"/>
      <c r="H1761" s="113"/>
    </row>
    <row r="1762" spans="2:8" x14ac:dyDescent="0.2">
      <c r="B1762" s="113"/>
      <c r="C1762" s="113"/>
      <c r="D1762" s="113"/>
      <c r="E1762" s="114"/>
      <c r="F1762" s="113"/>
      <c r="G1762" s="114"/>
      <c r="H1762" s="113"/>
    </row>
    <row r="1763" spans="2:8" x14ac:dyDescent="0.2">
      <c r="B1763" s="113"/>
      <c r="C1763" s="113"/>
      <c r="D1763" s="113"/>
      <c r="E1763" s="114"/>
      <c r="F1763" s="113"/>
      <c r="G1763" s="114"/>
      <c r="H1763" s="113"/>
    </row>
    <row r="1764" spans="2:8" x14ac:dyDescent="0.2">
      <c r="B1764" s="113"/>
      <c r="C1764" s="113"/>
      <c r="D1764" s="113"/>
      <c r="E1764" s="114"/>
      <c r="F1764" s="113"/>
      <c r="G1764" s="114"/>
      <c r="H1764" s="113"/>
    </row>
    <row r="1765" spans="2:8" x14ac:dyDescent="0.2">
      <c r="B1765" s="113"/>
      <c r="C1765" s="113"/>
      <c r="D1765" s="113"/>
      <c r="E1765" s="114"/>
      <c r="F1765" s="113"/>
      <c r="G1765" s="114"/>
      <c r="H1765" s="113"/>
    </row>
    <row r="1766" spans="2:8" x14ac:dyDescent="0.2">
      <c r="B1766" s="113"/>
      <c r="C1766" s="113"/>
      <c r="D1766" s="113"/>
      <c r="E1766" s="114"/>
      <c r="F1766" s="113"/>
      <c r="G1766" s="114"/>
      <c r="H1766" s="113"/>
    </row>
    <row r="1767" spans="2:8" x14ac:dyDescent="0.2">
      <c r="B1767" s="113"/>
      <c r="C1767" s="113"/>
      <c r="D1767" s="113"/>
      <c r="E1767" s="114"/>
      <c r="F1767" s="113"/>
      <c r="G1767" s="114"/>
      <c r="H1767" s="113"/>
    </row>
    <row r="1768" spans="2:8" x14ac:dyDescent="0.2">
      <c r="B1768" s="113"/>
      <c r="C1768" s="113"/>
      <c r="D1768" s="113"/>
      <c r="E1768" s="114"/>
      <c r="F1768" s="113"/>
      <c r="G1768" s="114"/>
      <c r="H1768" s="113"/>
    </row>
    <row r="1769" spans="2:8" x14ac:dyDescent="0.2">
      <c r="B1769" s="113"/>
      <c r="C1769" s="113"/>
      <c r="D1769" s="113"/>
      <c r="E1769" s="114"/>
      <c r="F1769" s="113"/>
      <c r="G1769" s="114"/>
      <c r="H1769" s="113"/>
    </row>
    <row r="1770" spans="2:8" x14ac:dyDescent="0.2">
      <c r="B1770" s="113"/>
      <c r="C1770" s="113"/>
      <c r="D1770" s="113"/>
      <c r="E1770" s="114"/>
      <c r="F1770" s="113"/>
      <c r="G1770" s="114"/>
      <c r="H1770" s="113"/>
    </row>
    <row r="1771" spans="2:8" x14ac:dyDescent="0.2">
      <c r="B1771" s="113"/>
      <c r="C1771" s="113"/>
      <c r="D1771" s="113"/>
      <c r="E1771" s="114"/>
      <c r="F1771" s="113"/>
      <c r="G1771" s="114"/>
      <c r="H1771" s="113"/>
    </row>
    <row r="1772" spans="2:8" x14ac:dyDescent="0.2">
      <c r="B1772" s="113"/>
      <c r="C1772" s="113"/>
      <c r="D1772" s="113"/>
      <c r="E1772" s="114"/>
      <c r="F1772" s="113"/>
      <c r="G1772" s="114"/>
      <c r="H1772" s="113"/>
    </row>
    <row r="1773" spans="2:8" x14ac:dyDescent="0.2">
      <c r="B1773" s="113"/>
      <c r="C1773" s="113"/>
      <c r="D1773" s="113"/>
      <c r="E1773" s="114"/>
      <c r="F1773" s="113"/>
      <c r="G1773" s="114"/>
      <c r="H1773" s="113"/>
    </row>
    <row r="1774" spans="2:8" x14ac:dyDescent="0.2">
      <c r="B1774" s="113"/>
      <c r="C1774" s="113"/>
      <c r="D1774" s="113"/>
      <c r="E1774" s="114"/>
      <c r="F1774" s="113"/>
      <c r="G1774" s="114"/>
      <c r="H1774" s="113"/>
    </row>
    <row r="1775" spans="2:8" x14ac:dyDescent="0.2">
      <c r="B1775" s="113"/>
      <c r="C1775" s="113"/>
      <c r="D1775" s="113"/>
      <c r="E1775" s="114"/>
      <c r="F1775" s="113"/>
      <c r="G1775" s="114"/>
      <c r="H1775" s="113"/>
    </row>
    <row r="1776" spans="2:8" x14ac:dyDescent="0.2">
      <c r="B1776" s="113"/>
      <c r="C1776" s="113"/>
      <c r="D1776" s="113"/>
      <c r="E1776" s="114"/>
      <c r="F1776" s="113"/>
      <c r="G1776" s="114"/>
      <c r="H1776" s="113"/>
    </row>
    <row r="1777" spans="2:8" x14ac:dyDescent="0.2">
      <c r="B1777" s="113"/>
      <c r="C1777" s="113"/>
      <c r="D1777" s="113"/>
      <c r="E1777" s="114"/>
      <c r="F1777" s="113"/>
      <c r="G1777" s="114"/>
      <c r="H1777" s="113"/>
    </row>
    <row r="1778" spans="2:8" x14ac:dyDescent="0.2">
      <c r="B1778" s="113"/>
      <c r="C1778" s="113"/>
      <c r="D1778" s="113"/>
      <c r="E1778" s="114"/>
      <c r="F1778" s="113"/>
      <c r="G1778" s="114"/>
      <c r="H1778" s="113"/>
    </row>
    <row r="1779" spans="2:8" x14ac:dyDescent="0.2">
      <c r="B1779" s="113"/>
      <c r="C1779" s="113"/>
      <c r="D1779" s="113"/>
      <c r="E1779" s="114"/>
      <c r="F1779" s="113"/>
      <c r="G1779" s="114"/>
      <c r="H1779" s="113"/>
    </row>
    <row r="1780" spans="2:8" x14ac:dyDescent="0.2">
      <c r="B1780" s="113"/>
      <c r="C1780" s="113"/>
      <c r="D1780" s="113"/>
      <c r="E1780" s="114"/>
      <c r="F1780" s="113"/>
      <c r="G1780" s="114"/>
      <c r="H1780" s="113"/>
    </row>
    <row r="1781" spans="2:8" x14ac:dyDescent="0.2">
      <c r="B1781" s="113"/>
      <c r="C1781" s="113"/>
      <c r="D1781" s="113"/>
      <c r="E1781" s="114"/>
      <c r="F1781" s="113"/>
      <c r="G1781" s="114"/>
      <c r="H1781" s="113"/>
    </row>
    <row r="1782" spans="2:8" x14ac:dyDescent="0.2">
      <c r="B1782" s="113"/>
      <c r="C1782" s="113"/>
      <c r="D1782" s="113"/>
      <c r="E1782" s="114"/>
      <c r="F1782" s="113"/>
      <c r="G1782" s="114"/>
      <c r="H1782" s="113"/>
    </row>
    <row r="1783" spans="2:8" x14ac:dyDescent="0.2">
      <c r="B1783" s="113"/>
      <c r="C1783" s="113"/>
      <c r="D1783" s="113"/>
      <c r="E1783" s="114"/>
      <c r="F1783" s="113"/>
      <c r="G1783" s="114"/>
      <c r="H1783" s="113"/>
    </row>
    <row r="1784" spans="2:8" x14ac:dyDescent="0.2">
      <c r="B1784" s="113"/>
      <c r="C1784" s="113"/>
      <c r="D1784" s="113"/>
      <c r="E1784" s="114"/>
      <c r="F1784" s="113"/>
      <c r="G1784" s="114"/>
      <c r="H1784" s="113"/>
    </row>
    <row r="1785" spans="2:8" x14ac:dyDescent="0.2">
      <c r="B1785" s="113"/>
      <c r="C1785" s="113"/>
      <c r="D1785" s="113"/>
      <c r="E1785" s="114"/>
      <c r="F1785" s="113"/>
      <c r="G1785" s="114"/>
      <c r="H1785" s="113"/>
    </row>
    <row r="1786" spans="2:8" x14ac:dyDescent="0.2">
      <c r="B1786" s="113"/>
      <c r="C1786" s="113"/>
      <c r="D1786" s="113"/>
      <c r="E1786" s="114"/>
      <c r="F1786" s="113"/>
      <c r="G1786" s="114"/>
      <c r="H1786" s="113"/>
    </row>
    <row r="1787" spans="2:8" x14ac:dyDescent="0.2">
      <c r="B1787" s="113"/>
      <c r="C1787" s="113"/>
      <c r="D1787" s="113"/>
      <c r="E1787" s="114"/>
      <c r="F1787" s="113"/>
      <c r="G1787" s="114"/>
      <c r="H1787" s="113"/>
    </row>
    <row r="1788" spans="2:8" x14ac:dyDescent="0.2">
      <c r="B1788" s="113"/>
      <c r="C1788" s="113"/>
      <c r="D1788" s="113"/>
      <c r="E1788" s="114"/>
      <c r="F1788" s="113"/>
      <c r="G1788" s="114"/>
      <c r="H1788" s="113"/>
    </row>
    <row r="1789" spans="2:8" x14ac:dyDescent="0.2">
      <c r="B1789" s="113"/>
      <c r="C1789" s="113"/>
      <c r="D1789" s="113"/>
      <c r="E1789" s="114"/>
      <c r="F1789" s="113"/>
      <c r="G1789" s="114"/>
      <c r="H1789" s="113"/>
    </row>
    <row r="1790" spans="2:8" x14ac:dyDescent="0.2">
      <c r="B1790" s="113"/>
      <c r="C1790" s="113"/>
      <c r="D1790" s="113"/>
      <c r="E1790" s="114"/>
      <c r="F1790" s="113"/>
      <c r="G1790" s="114"/>
      <c r="H1790" s="113"/>
    </row>
    <row r="1791" spans="2:8" x14ac:dyDescent="0.2">
      <c r="B1791" s="113"/>
      <c r="C1791" s="113"/>
      <c r="D1791" s="113"/>
      <c r="E1791" s="114"/>
      <c r="F1791" s="113"/>
      <c r="G1791" s="114"/>
      <c r="H1791" s="113"/>
    </row>
    <row r="1792" spans="2:8" x14ac:dyDescent="0.2">
      <c r="B1792" s="113"/>
      <c r="C1792" s="113"/>
      <c r="D1792" s="113"/>
      <c r="E1792" s="114"/>
      <c r="F1792" s="113"/>
      <c r="G1792" s="114"/>
      <c r="H1792" s="113"/>
    </row>
    <row r="1793" spans="2:8" x14ac:dyDescent="0.2">
      <c r="B1793" s="113"/>
      <c r="C1793" s="113"/>
      <c r="D1793" s="113"/>
      <c r="E1793" s="114"/>
      <c r="F1793" s="113"/>
      <c r="G1793" s="114"/>
      <c r="H1793" s="113"/>
    </row>
    <row r="1794" spans="2:8" x14ac:dyDescent="0.2">
      <c r="B1794" s="113"/>
      <c r="C1794" s="113"/>
      <c r="D1794" s="113"/>
      <c r="E1794" s="114"/>
      <c r="F1794" s="113"/>
      <c r="G1794" s="114"/>
      <c r="H1794" s="113"/>
    </row>
    <row r="1795" spans="2:8" x14ac:dyDescent="0.2">
      <c r="B1795" s="113"/>
      <c r="C1795" s="113"/>
      <c r="D1795" s="113"/>
      <c r="E1795" s="114"/>
      <c r="F1795" s="113"/>
      <c r="G1795" s="114"/>
      <c r="H1795" s="113"/>
    </row>
    <row r="1796" spans="2:8" x14ac:dyDescent="0.2">
      <c r="B1796" s="113"/>
      <c r="C1796" s="113"/>
      <c r="D1796" s="113"/>
      <c r="E1796" s="114"/>
      <c r="F1796" s="113"/>
      <c r="G1796" s="114"/>
      <c r="H1796" s="113"/>
    </row>
    <row r="1797" spans="2:8" x14ac:dyDescent="0.2">
      <c r="B1797" s="113"/>
      <c r="C1797" s="113"/>
      <c r="D1797" s="113"/>
      <c r="E1797" s="114"/>
      <c r="F1797" s="113"/>
      <c r="G1797" s="114"/>
      <c r="H1797" s="113"/>
    </row>
    <row r="1798" spans="2:8" x14ac:dyDescent="0.2">
      <c r="B1798" s="113"/>
      <c r="C1798" s="113"/>
      <c r="D1798" s="113"/>
      <c r="E1798" s="114"/>
      <c r="F1798" s="113"/>
      <c r="G1798" s="114"/>
      <c r="H1798" s="113"/>
    </row>
    <row r="1799" spans="2:8" x14ac:dyDescent="0.2">
      <c r="B1799" s="113"/>
      <c r="C1799" s="113"/>
      <c r="D1799" s="113"/>
      <c r="E1799" s="114"/>
      <c r="F1799" s="113"/>
      <c r="G1799" s="114"/>
      <c r="H1799" s="113"/>
    </row>
    <row r="1800" spans="2:8" x14ac:dyDescent="0.2">
      <c r="B1800" s="113"/>
      <c r="C1800" s="113"/>
      <c r="D1800" s="113"/>
      <c r="E1800" s="114"/>
      <c r="F1800" s="113"/>
      <c r="G1800" s="114"/>
      <c r="H1800" s="113"/>
    </row>
    <row r="1801" spans="2:8" x14ac:dyDescent="0.2">
      <c r="B1801" s="113"/>
      <c r="C1801" s="113"/>
      <c r="D1801" s="113"/>
      <c r="E1801" s="114"/>
      <c r="F1801" s="113"/>
      <c r="G1801" s="114"/>
      <c r="H1801" s="113"/>
    </row>
    <row r="1802" spans="2:8" x14ac:dyDescent="0.2">
      <c r="B1802" s="113"/>
      <c r="C1802" s="113"/>
      <c r="D1802" s="113"/>
      <c r="E1802" s="114"/>
      <c r="F1802" s="113"/>
      <c r="G1802" s="114"/>
      <c r="H1802" s="113"/>
    </row>
    <row r="1803" spans="2:8" x14ac:dyDescent="0.2">
      <c r="B1803" s="113"/>
      <c r="C1803" s="113"/>
      <c r="D1803" s="113"/>
      <c r="E1803" s="114"/>
      <c r="F1803" s="113"/>
      <c r="G1803" s="114"/>
      <c r="H1803" s="113"/>
    </row>
    <row r="1804" spans="2:8" x14ac:dyDescent="0.2">
      <c r="B1804" s="113"/>
      <c r="C1804" s="113"/>
      <c r="D1804" s="113"/>
      <c r="E1804" s="114"/>
      <c r="F1804" s="113"/>
      <c r="G1804" s="114"/>
      <c r="H1804" s="113"/>
    </row>
    <row r="1805" spans="2:8" x14ac:dyDescent="0.2">
      <c r="B1805" s="113"/>
      <c r="C1805" s="113"/>
      <c r="D1805" s="113"/>
      <c r="E1805" s="114"/>
      <c r="F1805" s="113"/>
      <c r="G1805" s="114"/>
      <c r="H1805" s="113"/>
    </row>
    <row r="1806" spans="2:8" x14ac:dyDescent="0.2">
      <c r="B1806" s="113"/>
      <c r="C1806" s="113"/>
      <c r="D1806" s="113"/>
      <c r="E1806" s="114"/>
      <c r="F1806" s="113"/>
      <c r="G1806" s="114"/>
      <c r="H1806" s="113"/>
    </row>
    <row r="1807" spans="2:8" x14ac:dyDescent="0.2">
      <c r="B1807" s="113"/>
      <c r="C1807" s="113"/>
      <c r="D1807" s="113"/>
      <c r="E1807" s="114"/>
      <c r="F1807" s="113"/>
      <c r="G1807" s="114"/>
      <c r="H1807" s="113"/>
    </row>
    <row r="1808" spans="2:8" x14ac:dyDescent="0.2">
      <c r="B1808" s="113"/>
      <c r="C1808" s="113"/>
      <c r="D1808" s="113"/>
      <c r="E1808" s="114"/>
      <c r="F1808" s="113"/>
      <c r="G1808" s="114"/>
      <c r="H1808" s="113"/>
    </row>
    <row r="1809" spans="2:8" x14ac:dyDescent="0.2">
      <c r="B1809" s="113"/>
      <c r="C1809" s="113"/>
      <c r="D1809" s="113"/>
      <c r="E1809" s="114"/>
      <c r="F1809" s="113"/>
      <c r="G1809" s="114"/>
      <c r="H1809" s="113"/>
    </row>
    <row r="1810" spans="2:8" x14ac:dyDescent="0.2">
      <c r="B1810" s="113"/>
      <c r="C1810" s="113"/>
      <c r="D1810" s="113"/>
      <c r="E1810" s="114"/>
      <c r="F1810" s="113"/>
      <c r="G1810" s="114"/>
      <c r="H1810" s="113"/>
    </row>
    <row r="1811" spans="2:8" x14ac:dyDescent="0.2">
      <c r="B1811" s="113"/>
      <c r="C1811" s="113"/>
      <c r="D1811" s="113"/>
      <c r="E1811" s="114"/>
      <c r="F1811" s="113"/>
      <c r="G1811" s="114"/>
      <c r="H1811" s="113"/>
    </row>
    <row r="1812" spans="2:8" x14ac:dyDescent="0.2">
      <c r="B1812" s="113"/>
      <c r="C1812" s="113"/>
      <c r="D1812" s="113"/>
      <c r="E1812" s="114"/>
      <c r="F1812" s="113"/>
      <c r="G1812" s="114"/>
      <c r="H1812" s="113"/>
    </row>
    <row r="1813" spans="2:8" x14ac:dyDescent="0.2">
      <c r="B1813" s="113"/>
      <c r="C1813" s="113"/>
      <c r="D1813" s="113"/>
      <c r="E1813" s="114"/>
      <c r="F1813" s="113"/>
      <c r="G1813" s="114"/>
      <c r="H1813" s="113"/>
    </row>
    <row r="1814" spans="2:8" x14ac:dyDescent="0.2">
      <c r="B1814" s="113"/>
      <c r="C1814" s="113"/>
      <c r="D1814" s="113"/>
      <c r="E1814" s="114"/>
      <c r="F1814" s="113"/>
      <c r="G1814" s="114"/>
      <c r="H1814" s="113"/>
    </row>
    <row r="1815" spans="2:8" x14ac:dyDescent="0.2">
      <c r="B1815" s="113"/>
      <c r="C1815" s="113"/>
      <c r="D1815" s="113"/>
      <c r="E1815" s="114"/>
      <c r="F1815" s="113"/>
      <c r="G1815" s="114"/>
      <c r="H1815" s="113"/>
    </row>
    <row r="1816" spans="2:8" x14ac:dyDescent="0.2">
      <c r="B1816" s="113"/>
      <c r="C1816" s="113"/>
      <c r="D1816" s="113"/>
      <c r="E1816" s="114"/>
      <c r="F1816" s="113"/>
      <c r="G1816" s="114"/>
      <c r="H1816" s="113"/>
    </row>
    <row r="1817" spans="2:8" x14ac:dyDescent="0.2">
      <c r="B1817" s="113"/>
      <c r="C1817" s="113"/>
      <c r="D1817" s="113"/>
      <c r="E1817" s="114"/>
      <c r="F1817" s="113"/>
      <c r="G1817" s="114"/>
      <c r="H1817" s="113"/>
    </row>
    <row r="1818" spans="2:8" x14ac:dyDescent="0.2">
      <c r="B1818" s="113"/>
      <c r="C1818" s="113"/>
      <c r="D1818" s="113"/>
      <c r="E1818" s="114"/>
      <c r="F1818" s="113"/>
      <c r="G1818" s="114"/>
      <c r="H1818" s="113"/>
    </row>
    <row r="1819" spans="2:8" x14ac:dyDescent="0.2">
      <c r="B1819" s="113"/>
      <c r="C1819" s="113"/>
      <c r="D1819" s="113"/>
      <c r="E1819" s="114"/>
      <c r="F1819" s="113"/>
      <c r="G1819" s="114"/>
      <c r="H1819" s="113"/>
    </row>
    <row r="1820" spans="2:8" x14ac:dyDescent="0.2">
      <c r="B1820" s="113"/>
      <c r="C1820" s="113"/>
      <c r="D1820" s="113"/>
      <c r="E1820" s="114"/>
      <c r="F1820" s="113"/>
      <c r="G1820" s="114"/>
      <c r="H1820" s="113"/>
    </row>
    <row r="1821" spans="2:8" x14ac:dyDescent="0.2">
      <c r="B1821" s="113"/>
      <c r="C1821" s="113"/>
      <c r="D1821" s="113"/>
      <c r="E1821" s="114"/>
      <c r="F1821" s="113"/>
      <c r="G1821" s="114"/>
      <c r="H1821" s="113"/>
    </row>
    <row r="1822" spans="2:8" x14ac:dyDescent="0.2">
      <c r="B1822" s="113"/>
      <c r="C1822" s="113"/>
      <c r="D1822" s="113"/>
      <c r="E1822" s="114"/>
      <c r="F1822" s="113"/>
      <c r="G1822" s="114"/>
      <c r="H1822" s="113"/>
    </row>
    <row r="1823" spans="2:8" x14ac:dyDescent="0.2">
      <c r="B1823" s="113"/>
      <c r="C1823" s="113"/>
      <c r="D1823" s="113"/>
      <c r="E1823" s="114"/>
      <c r="F1823" s="113"/>
      <c r="G1823" s="114"/>
      <c r="H1823" s="113"/>
    </row>
    <row r="1824" spans="2:8" x14ac:dyDescent="0.2">
      <c r="B1824" s="113"/>
      <c r="C1824" s="113"/>
      <c r="D1824" s="113"/>
      <c r="E1824" s="114"/>
      <c r="F1824" s="113"/>
      <c r="G1824" s="114"/>
      <c r="H1824" s="113"/>
    </row>
    <row r="1825" spans="2:8" x14ac:dyDescent="0.2">
      <c r="B1825" s="113"/>
      <c r="C1825" s="113"/>
      <c r="D1825" s="113"/>
      <c r="E1825" s="114"/>
      <c r="F1825" s="113"/>
      <c r="G1825" s="114"/>
      <c r="H1825" s="113"/>
    </row>
    <row r="1826" spans="2:8" x14ac:dyDescent="0.2">
      <c r="B1826" s="113"/>
      <c r="C1826" s="113"/>
      <c r="D1826" s="113"/>
      <c r="E1826" s="114"/>
      <c r="F1826" s="113"/>
      <c r="G1826" s="114"/>
      <c r="H1826" s="113"/>
    </row>
    <row r="1827" spans="2:8" x14ac:dyDescent="0.2">
      <c r="B1827" s="113"/>
      <c r="C1827" s="113"/>
      <c r="D1827" s="113"/>
      <c r="E1827" s="114"/>
      <c r="F1827" s="113"/>
      <c r="G1827" s="114"/>
      <c r="H1827" s="113"/>
    </row>
    <row r="1828" spans="2:8" x14ac:dyDescent="0.2">
      <c r="B1828" s="113"/>
      <c r="C1828" s="113"/>
      <c r="D1828" s="113"/>
      <c r="E1828" s="114"/>
      <c r="F1828" s="113"/>
      <c r="G1828" s="114"/>
      <c r="H1828" s="113"/>
    </row>
    <row r="1829" spans="2:8" x14ac:dyDescent="0.2">
      <c r="B1829" s="113"/>
      <c r="C1829" s="113"/>
      <c r="D1829" s="113"/>
      <c r="E1829" s="114"/>
      <c r="F1829" s="113"/>
      <c r="G1829" s="114"/>
      <c r="H1829" s="113"/>
    </row>
    <row r="1830" spans="2:8" x14ac:dyDescent="0.2">
      <c r="B1830" s="113"/>
      <c r="C1830" s="113"/>
      <c r="D1830" s="113"/>
      <c r="E1830" s="114"/>
      <c r="F1830" s="113"/>
      <c r="G1830" s="114"/>
      <c r="H1830" s="113"/>
    </row>
    <row r="1831" spans="2:8" x14ac:dyDescent="0.2">
      <c r="B1831" s="113"/>
      <c r="C1831" s="113"/>
      <c r="D1831" s="113"/>
      <c r="E1831" s="114"/>
      <c r="F1831" s="113"/>
      <c r="G1831" s="114"/>
      <c r="H1831" s="113"/>
    </row>
    <row r="1832" spans="2:8" x14ac:dyDescent="0.2">
      <c r="B1832" s="113"/>
      <c r="C1832" s="113"/>
      <c r="D1832" s="113"/>
      <c r="E1832" s="114"/>
      <c r="F1832" s="113"/>
      <c r="G1832" s="114"/>
      <c r="H1832" s="113"/>
    </row>
    <row r="1833" spans="2:8" x14ac:dyDescent="0.2">
      <c r="B1833" s="113"/>
      <c r="C1833" s="113"/>
      <c r="D1833" s="113"/>
      <c r="E1833" s="114"/>
      <c r="F1833" s="113"/>
      <c r="G1833" s="114"/>
      <c r="H1833" s="113"/>
    </row>
    <row r="1834" spans="2:8" x14ac:dyDescent="0.2">
      <c r="B1834" s="113"/>
      <c r="C1834" s="113"/>
      <c r="D1834" s="113"/>
      <c r="E1834" s="114"/>
      <c r="F1834" s="113"/>
      <c r="G1834" s="114"/>
      <c r="H1834" s="113"/>
    </row>
    <row r="1835" spans="2:8" x14ac:dyDescent="0.2">
      <c r="B1835" s="113"/>
      <c r="C1835" s="113"/>
      <c r="D1835" s="113"/>
      <c r="E1835" s="114"/>
      <c r="F1835" s="113"/>
      <c r="G1835" s="114"/>
      <c r="H1835" s="113"/>
    </row>
    <row r="1836" spans="2:8" x14ac:dyDescent="0.2">
      <c r="B1836" s="113"/>
      <c r="C1836" s="113"/>
      <c r="D1836" s="113"/>
      <c r="E1836" s="114"/>
      <c r="F1836" s="113"/>
      <c r="G1836" s="114"/>
      <c r="H1836" s="113"/>
    </row>
    <row r="1837" spans="2:8" x14ac:dyDescent="0.2">
      <c r="B1837" s="113"/>
      <c r="C1837" s="113"/>
      <c r="D1837" s="113"/>
      <c r="E1837" s="114"/>
      <c r="F1837" s="113"/>
      <c r="G1837" s="114"/>
      <c r="H1837" s="113"/>
    </row>
    <row r="1838" spans="2:8" x14ac:dyDescent="0.2">
      <c r="B1838" s="113"/>
      <c r="C1838" s="113"/>
      <c r="D1838" s="113"/>
      <c r="E1838" s="114"/>
      <c r="F1838" s="113"/>
      <c r="G1838" s="114"/>
      <c r="H1838" s="113"/>
    </row>
    <row r="1839" spans="2:8" x14ac:dyDescent="0.2">
      <c r="B1839" s="113"/>
      <c r="C1839" s="113"/>
      <c r="D1839" s="113"/>
      <c r="E1839" s="114"/>
      <c r="F1839" s="113"/>
      <c r="G1839" s="114"/>
      <c r="H1839" s="113"/>
    </row>
    <row r="1840" spans="2:8" x14ac:dyDescent="0.2">
      <c r="B1840" s="113"/>
      <c r="C1840" s="113"/>
      <c r="D1840" s="113"/>
      <c r="E1840" s="114"/>
      <c r="F1840" s="113"/>
      <c r="G1840" s="114"/>
      <c r="H1840" s="113"/>
    </row>
    <row r="1841" spans="2:8" x14ac:dyDescent="0.2">
      <c r="B1841" s="113"/>
      <c r="C1841" s="113"/>
      <c r="D1841" s="113"/>
      <c r="E1841" s="114"/>
      <c r="F1841" s="113"/>
      <c r="G1841" s="114"/>
      <c r="H1841" s="113"/>
    </row>
    <row r="1842" spans="2:8" x14ac:dyDescent="0.2">
      <c r="B1842" s="113"/>
      <c r="C1842" s="113"/>
      <c r="D1842" s="113"/>
      <c r="E1842" s="114"/>
      <c r="F1842" s="113"/>
      <c r="G1842" s="114"/>
      <c r="H1842" s="113"/>
    </row>
    <row r="1843" spans="2:8" x14ac:dyDescent="0.2">
      <c r="B1843" s="113"/>
      <c r="C1843" s="113"/>
      <c r="D1843" s="113"/>
      <c r="E1843" s="114"/>
      <c r="F1843" s="113"/>
      <c r="G1843" s="114"/>
      <c r="H1843" s="113"/>
    </row>
    <row r="1844" spans="2:8" x14ac:dyDescent="0.2">
      <c r="B1844" s="113"/>
      <c r="C1844" s="113"/>
      <c r="D1844" s="113"/>
      <c r="E1844" s="114"/>
      <c r="F1844" s="113"/>
      <c r="G1844" s="114"/>
      <c r="H1844" s="113"/>
    </row>
    <row r="1845" spans="2:8" x14ac:dyDescent="0.2">
      <c r="B1845" s="113"/>
      <c r="C1845" s="113"/>
      <c r="D1845" s="113"/>
      <c r="E1845" s="114"/>
      <c r="F1845" s="113"/>
      <c r="G1845" s="114"/>
      <c r="H1845" s="113"/>
    </row>
    <row r="1846" spans="2:8" x14ac:dyDescent="0.2">
      <c r="B1846" s="113"/>
      <c r="C1846" s="113"/>
      <c r="D1846" s="113"/>
      <c r="E1846" s="114"/>
      <c r="F1846" s="113"/>
      <c r="G1846" s="114"/>
      <c r="H1846" s="113"/>
    </row>
    <row r="1847" spans="2:8" x14ac:dyDescent="0.2">
      <c r="B1847" s="113"/>
      <c r="C1847" s="113"/>
      <c r="D1847" s="113"/>
      <c r="E1847" s="114"/>
      <c r="F1847" s="113"/>
      <c r="G1847" s="114"/>
      <c r="H1847" s="113"/>
    </row>
    <row r="1848" spans="2:8" x14ac:dyDescent="0.2">
      <c r="B1848" s="113"/>
      <c r="C1848" s="113"/>
      <c r="D1848" s="113"/>
      <c r="E1848" s="114"/>
      <c r="F1848" s="113"/>
      <c r="G1848" s="114"/>
      <c r="H1848" s="113"/>
    </row>
    <row r="1849" spans="2:8" x14ac:dyDescent="0.2">
      <c r="B1849" s="113"/>
      <c r="C1849" s="113"/>
      <c r="D1849" s="113"/>
      <c r="E1849" s="114"/>
      <c r="F1849" s="113"/>
      <c r="G1849" s="114"/>
      <c r="H1849" s="113"/>
    </row>
    <row r="1850" spans="2:8" x14ac:dyDescent="0.2">
      <c r="B1850" s="113"/>
      <c r="C1850" s="113"/>
      <c r="D1850" s="113"/>
      <c r="E1850" s="114"/>
      <c r="F1850" s="113"/>
      <c r="G1850" s="114"/>
      <c r="H1850" s="113"/>
    </row>
    <row r="1851" spans="2:8" x14ac:dyDescent="0.2">
      <c r="B1851" s="113"/>
      <c r="C1851" s="113"/>
      <c r="D1851" s="113"/>
      <c r="E1851" s="114"/>
      <c r="F1851" s="113"/>
      <c r="G1851" s="114"/>
      <c r="H1851" s="113"/>
    </row>
    <row r="1852" spans="2:8" x14ac:dyDescent="0.2">
      <c r="B1852" s="113"/>
      <c r="C1852" s="113"/>
      <c r="D1852" s="113"/>
      <c r="E1852" s="114"/>
      <c r="F1852" s="113"/>
      <c r="G1852" s="114"/>
      <c r="H1852" s="113"/>
    </row>
    <row r="1853" spans="2:8" x14ac:dyDescent="0.2">
      <c r="B1853" s="113"/>
      <c r="C1853" s="113"/>
      <c r="D1853" s="113"/>
      <c r="E1853" s="114"/>
      <c r="F1853" s="113"/>
      <c r="G1853" s="114"/>
      <c r="H1853" s="113"/>
    </row>
    <row r="1854" spans="2:8" x14ac:dyDescent="0.2">
      <c r="B1854" s="113"/>
      <c r="C1854" s="113"/>
      <c r="D1854" s="113"/>
      <c r="E1854" s="114"/>
      <c r="F1854" s="113"/>
      <c r="G1854" s="114"/>
      <c r="H1854" s="113"/>
    </row>
    <row r="1855" spans="2:8" x14ac:dyDescent="0.2">
      <c r="B1855" s="113"/>
      <c r="C1855" s="113"/>
      <c r="D1855" s="113"/>
      <c r="E1855" s="114"/>
      <c r="F1855" s="113"/>
      <c r="G1855" s="114"/>
      <c r="H1855" s="113"/>
    </row>
    <row r="1856" spans="2:8" x14ac:dyDescent="0.2">
      <c r="B1856" s="113"/>
      <c r="C1856" s="113"/>
      <c r="D1856" s="113"/>
      <c r="E1856" s="114"/>
      <c r="F1856" s="113"/>
      <c r="G1856" s="114"/>
      <c r="H1856" s="113"/>
    </row>
    <row r="1857" spans="2:8" x14ac:dyDescent="0.2">
      <c r="B1857" s="113"/>
      <c r="C1857" s="113"/>
      <c r="D1857" s="113"/>
      <c r="E1857" s="114"/>
      <c r="F1857" s="113"/>
      <c r="G1857" s="114"/>
      <c r="H1857" s="113"/>
    </row>
    <row r="1858" spans="2:8" x14ac:dyDescent="0.2">
      <c r="B1858" s="113"/>
      <c r="C1858" s="113"/>
      <c r="D1858" s="113"/>
      <c r="E1858" s="114"/>
      <c r="F1858" s="113"/>
      <c r="G1858" s="114"/>
      <c r="H1858" s="113"/>
    </row>
    <row r="1859" spans="2:8" x14ac:dyDescent="0.2">
      <c r="B1859" s="113"/>
      <c r="C1859" s="113"/>
      <c r="D1859" s="113"/>
      <c r="E1859" s="114"/>
      <c r="F1859" s="113"/>
      <c r="G1859" s="114"/>
      <c r="H1859" s="113"/>
    </row>
    <row r="1860" spans="2:8" x14ac:dyDescent="0.2">
      <c r="B1860" s="113"/>
      <c r="C1860" s="113"/>
      <c r="D1860" s="113"/>
      <c r="E1860" s="114"/>
      <c r="F1860" s="113"/>
      <c r="G1860" s="114"/>
      <c r="H1860" s="113"/>
    </row>
    <row r="1861" spans="2:8" x14ac:dyDescent="0.2">
      <c r="B1861" s="113"/>
      <c r="C1861" s="113"/>
      <c r="D1861" s="113"/>
      <c r="E1861" s="114"/>
      <c r="F1861" s="113"/>
      <c r="G1861" s="114"/>
      <c r="H1861" s="113"/>
    </row>
    <row r="1862" spans="2:8" x14ac:dyDescent="0.2">
      <c r="B1862" s="113"/>
      <c r="C1862" s="113"/>
      <c r="D1862" s="113"/>
      <c r="E1862" s="114"/>
      <c r="F1862" s="113"/>
      <c r="G1862" s="114"/>
      <c r="H1862" s="113"/>
    </row>
    <row r="1863" spans="2:8" x14ac:dyDescent="0.2">
      <c r="B1863" s="113"/>
      <c r="C1863" s="113"/>
      <c r="D1863" s="113"/>
      <c r="E1863" s="114"/>
      <c r="F1863" s="113"/>
      <c r="G1863" s="114"/>
      <c r="H1863" s="113"/>
    </row>
    <row r="1864" spans="2:8" x14ac:dyDescent="0.2">
      <c r="B1864" s="113"/>
      <c r="C1864" s="113"/>
      <c r="D1864" s="113"/>
      <c r="E1864" s="114"/>
      <c r="F1864" s="113"/>
      <c r="G1864" s="114"/>
      <c r="H1864" s="113"/>
    </row>
    <row r="1865" spans="2:8" x14ac:dyDescent="0.2">
      <c r="B1865" s="113"/>
      <c r="C1865" s="113"/>
      <c r="D1865" s="113"/>
      <c r="E1865" s="114"/>
      <c r="F1865" s="113"/>
      <c r="G1865" s="114"/>
      <c r="H1865" s="113"/>
    </row>
    <row r="1866" spans="2:8" x14ac:dyDescent="0.2">
      <c r="B1866" s="113"/>
      <c r="C1866" s="113"/>
      <c r="D1866" s="113"/>
      <c r="E1866" s="114"/>
      <c r="F1866" s="113"/>
      <c r="G1866" s="114"/>
      <c r="H1866" s="113"/>
    </row>
    <row r="1867" spans="2:8" x14ac:dyDescent="0.2">
      <c r="B1867" s="113"/>
      <c r="C1867" s="113"/>
      <c r="D1867" s="113"/>
      <c r="E1867" s="114"/>
      <c r="F1867" s="113"/>
      <c r="G1867" s="114"/>
      <c r="H1867" s="113"/>
    </row>
    <row r="1868" spans="2:8" x14ac:dyDescent="0.2">
      <c r="B1868" s="113"/>
      <c r="C1868" s="113"/>
      <c r="D1868" s="113"/>
      <c r="E1868" s="114"/>
      <c r="F1868" s="113"/>
      <c r="G1868" s="114"/>
      <c r="H1868" s="113"/>
    </row>
    <row r="1869" spans="2:8" x14ac:dyDescent="0.2">
      <c r="B1869" s="113"/>
      <c r="C1869" s="113"/>
      <c r="D1869" s="113"/>
      <c r="E1869" s="114"/>
      <c r="F1869" s="113"/>
      <c r="G1869" s="114"/>
      <c r="H1869" s="113"/>
    </row>
    <row r="1870" spans="2:8" x14ac:dyDescent="0.2">
      <c r="B1870" s="113"/>
      <c r="C1870" s="113"/>
      <c r="D1870" s="113"/>
      <c r="E1870" s="114"/>
      <c r="F1870" s="113"/>
      <c r="G1870" s="114"/>
      <c r="H1870" s="113"/>
    </row>
    <row r="1871" spans="2:8" x14ac:dyDescent="0.2">
      <c r="B1871" s="113"/>
      <c r="C1871" s="113"/>
      <c r="D1871" s="113"/>
      <c r="E1871" s="114"/>
      <c r="F1871" s="113"/>
      <c r="G1871" s="114"/>
      <c r="H1871" s="113"/>
    </row>
    <row r="1872" spans="2:8" x14ac:dyDescent="0.2">
      <c r="B1872" s="113"/>
      <c r="C1872" s="113"/>
      <c r="D1872" s="113"/>
      <c r="E1872" s="114"/>
      <c r="F1872" s="113"/>
      <c r="G1872" s="114"/>
      <c r="H1872" s="113"/>
    </row>
    <row r="1873" spans="2:8" x14ac:dyDescent="0.2">
      <c r="B1873" s="113"/>
      <c r="C1873" s="113"/>
      <c r="D1873" s="113"/>
      <c r="E1873" s="114"/>
      <c r="F1873" s="113"/>
      <c r="G1873" s="114"/>
      <c r="H1873" s="113"/>
    </row>
    <row r="1874" spans="2:8" x14ac:dyDescent="0.2">
      <c r="B1874" s="113"/>
      <c r="C1874" s="113"/>
      <c r="D1874" s="113"/>
      <c r="E1874" s="114"/>
      <c r="F1874" s="113"/>
      <c r="G1874" s="114"/>
      <c r="H1874" s="113"/>
    </row>
    <row r="1875" spans="2:8" x14ac:dyDescent="0.2">
      <c r="B1875" s="113"/>
      <c r="C1875" s="113"/>
      <c r="D1875" s="113"/>
      <c r="E1875" s="114"/>
      <c r="F1875" s="113"/>
      <c r="G1875" s="114"/>
      <c r="H1875" s="113"/>
    </row>
    <row r="1876" spans="2:8" x14ac:dyDescent="0.2">
      <c r="B1876" s="113"/>
      <c r="C1876" s="113"/>
      <c r="D1876" s="113"/>
      <c r="E1876" s="114"/>
      <c r="F1876" s="113"/>
      <c r="G1876" s="114"/>
      <c r="H1876" s="113"/>
    </row>
    <row r="1877" spans="2:8" x14ac:dyDescent="0.2">
      <c r="B1877" s="113"/>
      <c r="C1877" s="113"/>
      <c r="D1877" s="113"/>
      <c r="E1877" s="114"/>
      <c r="F1877" s="113"/>
      <c r="G1877" s="114"/>
      <c r="H1877" s="113"/>
    </row>
    <row r="1878" spans="2:8" x14ac:dyDescent="0.2">
      <c r="B1878" s="113"/>
      <c r="C1878" s="113"/>
      <c r="D1878" s="113"/>
      <c r="E1878" s="114"/>
      <c r="F1878" s="113"/>
      <c r="G1878" s="114"/>
      <c r="H1878" s="113"/>
    </row>
    <row r="1879" spans="2:8" x14ac:dyDescent="0.2">
      <c r="B1879" s="113"/>
      <c r="C1879" s="113"/>
      <c r="D1879" s="113"/>
      <c r="E1879" s="114"/>
      <c r="F1879" s="113"/>
      <c r="G1879" s="114"/>
      <c r="H1879" s="113"/>
    </row>
    <row r="1880" spans="2:8" x14ac:dyDescent="0.2">
      <c r="B1880" s="113"/>
      <c r="C1880" s="113"/>
      <c r="D1880" s="113"/>
      <c r="E1880" s="114"/>
      <c r="F1880" s="113"/>
      <c r="G1880" s="114"/>
      <c r="H1880" s="113"/>
    </row>
    <row r="1881" spans="2:8" x14ac:dyDescent="0.2">
      <c r="B1881" s="113"/>
      <c r="C1881" s="113"/>
      <c r="D1881" s="113"/>
      <c r="E1881" s="114"/>
      <c r="F1881" s="113"/>
      <c r="G1881" s="114"/>
      <c r="H1881" s="113"/>
    </row>
    <row r="1882" spans="2:8" x14ac:dyDescent="0.2">
      <c r="B1882" s="113"/>
      <c r="C1882" s="113"/>
      <c r="D1882" s="113"/>
      <c r="E1882" s="114"/>
      <c r="F1882" s="113"/>
      <c r="G1882" s="114"/>
      <c r="H1882" s="113"/>
    </row>
    <row r="1883" spans="2:8" x14ac:dyDescent="0.2">
      <c r="B1883" s="113"/>
      <c r="C1883" s="113"/>
      <c r="D1883" s="113"/>
      <c r="E1883" s="114"/>
      <c r="F1883" s="113"/>
      <c r="G1883" s="114"/>
      <c r="H1883" s="113"/>
    </row>
    <row r="1884" spans="2:8" x14ac:dyDescent="0.2">
      <c r="B1884" s="113"/>
      <c r="C1884" s="113"/>
      <c r="D1884" s="113"/>
      <c r="E1884" s="114"/>
      <c r="F1884" s="113"/>
      <c r="G1884" s="114"/>
      <c r="H1884" s="113"/>
    </row>
    <row r="1885" spans="2:8" x14ac:dyDescent="0.2">
      <c r="B1885" s="113"/>
      <c r="C1885" s="113"/>
      <c r="D1885" s="113"/>
      <c r="E1885" s="114"/>
      <c r="F1885" s="113"/>
      <c r="G1885" s="114"/>
      <c r="H1885" s="113"/>
    </row>
    <row r="1886" spans="2:8" x14ac:dyDescent="0.2">
      <c r="B1886" s="113"/>
      <c r="C1886" s="113"/>
      <c r="D1886" s="113"/>
      <c r="E1886" s="114"/>
      <c r="F1886" s="113"/>
      <c r="G1886" s="114"/>
      <c r="H1886" s="113"/>
    </row>
    <row r="1887" spans="2:8" x14ac:dyDescent="0.2">
      <c r="B1887" s="113"/>
      <c r="C1887" s="113"/>
      <c r="D1887" s="113"/>
      <c r="E1887" s="114"/>
      <c r="F1887" s="113"/>
      <c r="G1887" s="114"/>
      <c r="H1887" s="113"/>
    </row>
    <row r="1888" spans="2:8" x14ac:dyDescent="0.2">
      <c r="B1888" s="113"/>
      <c r="C1888" s="113"/>
      <c r="D1888" s="113"/>
      <c r="E1888" s="114"/>
      <c r="F1888" s="113"/>
      <c r="G1888" s="114"/>
      <c r="H1888" s="113"/>
    </row>
    <row r="1889" spans="2:8" x14ac:dyDescent="0.2">
      <c r="B1889" s="113"/>
      <c r="C1889" s="113"/>
      <c r="D1889" s="113"/>
      <c r="E1889" s="114"/>
      <c r="F1889" s="113"/>
      <c r="G1889" s="114"/>
      <c r="H1889" s="113"/>
    </row>
    <row r="1890" spans="2:8" x14ac:dyDescent="0.2">
      <c r="B1890" s="113"/>
      <c r="C1890" s="113"/>
      <c r="D1890" s="113"/>
      <c r="E1890" s="114"/>
      <c r="F1890" s="113"/>
      <c r="G1890" s="114"/>
      <c r="H1890" s="113"/>
    </row>
    <row r="1891" spans="2:8" x14ac:dyDescent="0.2">
      <c r="B1891" s="113"/>
      <c r="C1891" s="113"/>
      <c r="D1891" s="113"/>
      <c r="E1891" s="114"/>
      <c r="F1891" s="113"/>
      <c r="G1891" s="114"/>
      <c r="H1891" s="113"/>
    </row>
    <row r="1892" spans="2:8" x14ac:dyDescent="0.2">
      <c r="B1892" s="113"/>
      <c r="C1892" s="113"/>
      <c r="D1892" s="113"/>
      <c r="E1892" s="114"/>
      <c r="F1892" s="113"/>
      <c r="G1892" s="114"/>
      <c r="H1892" s="113"/>
    </row>
    <row r="1893" spans="2:8" x14ac:dyDescent="0.2">
      <c r="B1893" s="113"/>
      <c r="C1893" s="113"/>
      <c r="D1893" s="113"/>
      <c r="E1893" s="114"/>
      <c r="F1893" s="113"/>
      <c r="G1893" s="114"/>
      <c r="H1893" s="113"/>
    </row>
    <row r="1894" spans="2:8" x14ac:dyDescent="0.2">
      <c r="B1894" s="113"/>
      <c r="C1894" s="113"/>
      <c r="D1894" s="113"/>
      <c r="E1894" s="114"/>
      <c r="F1894" s="113"/>
      <c r="G1894" s="114"/>
      <c r="H1894" s="113"/>
    </row>
    <row r="1895" spans="2:8" x14ac:dyDescent="0.2">
      <c r="B1895" s="113"/>
      <c r="C1895" s="113"/>
      <c r="D1895" s="113"/>
      <c r="E1895" s="114"/>
      <c r="F1895" s="113"/>
      <c r="G1895" s="114"/>
      <c r="H1895" s="113"/>
    </row>
    <row r="1896" spans="2:8" x14ac:dyDescent="0.2">
      <c r="B1896" s="113"/>
      <c r="C1896" s="113"/>
      <c r="D1896" s="113"/>
      <c r="E1896" s="114"/>
      <c r="F1896" s="113"/>
      <c r="G1896" s="114"/>
      <c r="H1896" s="113"/>
    </row>
    <row r="1897" spans="2:8" x14ac:dyDescent="0.2">
      <c r="B1897" s="113"/>
      <c r="C1897" s="113"/>
      <c r="D1897" s="113"/>
      <c r="E1897" s="114"/>
      <c r="F1897" s="113"/>
      <c r="G1897" s="114"/>
      <c r="H1897" s="113"/>
    </row>
    <row r="1898" spans="2:8" x14ac:dyDescent="0.2">
      <c r="B1898" s="113"/>
      <c r="C1898" s="113"/>
      <c r="D1898" s="113"/>
      <c r="E1898" s="114"/>
      <c r="F1898" s="113"/>
      <c r="G1898" s="114"/>
      <c r="H1898" s="113"/>
    </row>
    <row r="1899" spans="2:8" x14ac:dyDescent="0.2">
      <c r="B1899" s="113"/>
      <c r="C1899" s="113"/>
      <c r="D1899" s="113"/>
      <c r="E1899" s="114"/>
      <c r="F1899" s="113"/>
      <c r="G1899" s="114"/>
      <c r="H1899" s="113"/>
    </row>
    <row r="1900" spans="2:8" x14ac:dyDescent="0.2">
      <c r="B1900" s="113"/>
      <c r="C1900" s="113"/>
      <c r="D1900" s="113"/>
      <c r="E1900" s="114"/>
      <c r="F1900" s="113"/>
      <c r="G1900" s="114"/>
      <c r="H1900" s="113"/>
    </row>
    <row r="1901" spans="2:8" x14ac:dyDescent="0.2">
      <c r="B1901" s="113"/>
      <c r="C1901" s="113"/>
      <c r="D1901" s="113"/>
      <c r="E1901" s="114"/>
      <c r="F1901" s="113"/>
      <c r="G1901" s="114"/>
      <c r="H1901" s="113"/>
    </row>
    <row r="1902" spans="2:8" x14ac:dyDescent="0.2">
      <c r="B1902" s="113"/>
      <c r="C1902" s="113"/>
      <c r="D1902" s="113"/>
      <c r="E1902" s="114"/>
      <c r="F1902" s="113"/>
      <c r="G1902" s="114"/>
      <c r="H1902" s="113"/>
    </row>
    <row r="1903" spans="2:8" x14ac:dyDescent="0.2">
      <c r="B1903" s="113"/>
      <c r="C1903" s="113"/>
      <c r="D1903" s="113"/>
      <c r="E1903" s="114"/>
      <c r="F1903" s="113"/>
      <c r="G1903" s="114"/>
      <c r="H1903" s="113"/>
    </row>
    <row r="1904" spans="2:8" x14ac:dyDescent="0.2">
      <c r="B1904" s="113"/>
      <c r="C1904" s="113"/>
      <c r="D1904" s="113"/>
      <c r="E1904" s="114"/>
      <c r="F1904" s="113"/>
      <c r="G1904" s="114"/>
      <c r="H1904" s="113"/>
    </row>
    <row r="1905" spans="2:8" x14ac:dyDescent="0.2">
      <c r="B1905" s="113"/>
      <c r="C1905" s="113"/>
      <c r="D1905" s="113"/>
      <c r="E1905" s="114"/>
      <c r="F1905" s="113"/>
      <c r="G1905" s="114"/>
      <c r="H1905" s="113"/>
    </row>
    <row r="1906" spans="2:8" x14ac:dyDescent="0.2">
      <c r="B1906" s="113"/>
      <c r="C1906" s="113"/>
      <c r="D1906" s="113"/>
      <c r="E1906" s="114"/>
      <c r="F1906" s="113"/>
      <c r="G1906" s="114"/>
      <c r="H1906" s="113"/>
    </row>
    <row r="1907" spans="2:8" x14ac:dyDescent="0.2">
      <c r="B1907" s="113"/>
      <c r="C1907" s="113"/>
      <c r="D1907" s="113"/>
      <c r="E1907" s="114"/>
      <c r="F1907" s="113"/>
      <c r="G1907" s="114"/>
      <c r="H1907" s="113"/>
    </row>
    <row r="1908" spans="2:8" x14ac:dyDescent="0.2">
      <c r="B1908" s="113"/>
      <c r="C1908" s="113"/>
      <c r="D1908" s="113"/>
      <c r="E1908" s="114"/>
      <c r="F1908" s="113"/>
      <c r="G1908" s="114"/>
      <c r="H1908" s="113"/>
    </row>
    <row r="1909" spans="2:8" x14ac:dyDescent="0.2">
      <c r="B1909" s="113"/>
      <c r="C1909" s="113"/>
      <c r="D1909" s="113"/>
      <c r="E1909" s="114"/>
      <c r="F1909" s="113"/>
      <c r="G1909" s="114"/>
      <c r="H1909" s="113"/>
    </row>
    <row r="1910" spans="2:8" x14ac:dyDescent="0.2">
      <c r="B1910" s="113"/>
      <c r="C1910" s="113"/>
      <c r="D1910" s="113"/>
      <c r="E1910" s="114"/>
      <c r="F1910" s="113"/>
      <c r="G1910" s="114"/>
      <c r="H1910" s="113"/>
    </row>
    <row r="1911" spans="2:8" x14ac:dyDescent="0.2">
      <c r="B1911" s="113"/>
      <c r="C1911" s="113"/>
      <c r="D1911" s="113"/>
      <c r="E1911" s="114"/>
      <c r="F1911" s="113"/>
      <c r="G1911" s="114"/>
      <c r="H1911" s="113"/>
    </row>
    <row r="1912" spans="2:8" x14ac:dyDescent="0.2">
      <c r="B1912" s="113"/>
      <c r="C1912" s="113"/>
      <c r="D1912" s="113"/>
      <c r="E1912" s="114"/>
      <c r="F1912" s="113"/>
      <c r="G1912" s="114"/>
      <c r="H1912" s="113"/>
    </row>
    <row r="1913" spans="2:8" x14ac:dyDescent="0.2">
      <c r="B1913" s="113"/>
      <c r="C1913" s="113"/>
      <c r="D1913" s="113"/>
      <c r="E1913" s="114"/>
      <c r="F1913" s="113"/>
      <c r="G1913" s="114"/>
      <c r="H1913" s="113"/>
    </row>
    <row r="1914" spans="2:8" x14ac:dyDescent="0.2">
      <c r="B1914" s="113"/>
      <c r="C1914" s="113"/>
      <c r="D1914" s="113"/>
      <c r="E1914" s="114"/>
      <c r="F1914" s="113"/>
      <c r="G1914" s="114"/>
      <c r="H1914" s="113"/>
    </row>
    <row r="1915" spans="2:8" x14ac:dyDescent="0.2">
      <c r="B1915" s="113"/>
      <c r="C1915" s="113"/>
      <c r="D1915" s="113"/>
      <c r="E1915" s="114"/>
      <c r="F1915" s="113"/>
      <c r="G1915" s="114"/>
      <c r="H1915" s="113"/>
    </row>
    <row r="1916" spans="2:8" x14ac:dyDescent="0.2">
      <c r="B1916" s="113"/>
      <c r="C1916" s="113"/>
      <c r="D1916" s="113"/>
      <c r="E1916" s="114"/>
      <c r="F1916" s="113"/>
      <c r="G1916" s="114"/>
      <c r="H1916" s="113"/>
    </row>
    <row r="1917" spans="2:8" x14ac:dyDescent="0.2">
      <c r="B1917" s="113"/>
      <c r="C1917" s="113"/>
      <c r="D1917" s="113"/>
      <c r="E1917" s="114"/>
      <c r="F1917" s="113"/>
      <c r="G1917" s="114"/>
      <c r="H1917" s="113"/>
    </row>
    <row r="1918" spans="2:8" x14ac:dyDescent="0.2">
      <c r="B1918" s="113"/>
      <c r="C1918" s="113"/>
      <c r="D1918" s="113"/>
      <c r="E1918" s="114"/>
      <c r="F1918" s="113"/>
      <c r="G1918" s="114"/>
      <c r="H1918" s="113"/>
    </row>
    <row r="1919" spans="2:8" x14ac:dyDescent="0.2">
      <c r="B1919" s="113"/>
      <c r="C1919" s="113"/>
      <c r="D1919" s="113"/>
      <c r="E1919" s="114"/>
      <c r="F1919" s="113"/>
      <c r="G1919" s="114"/>
      <c r="H1919" s="113"/>
    </row>
    <row r="1920" spans="2:8" x14ac:dyDescent="0.2">
      <c r="B1920" s="113"/>
      <c r="C1920" s="113"/>
      <c r="D1920" s="113"/>
      <c r="E1920" s="114"/>
      <c r="F1920" s="113"/>
      <c r="G1920" s="114"/>
      <c r="H1920" s="113"/>
    </row>
    <row r="1921" spans="2:8" x14ac:dyDescent="0.2">
      <c r="B1921" s="113"/>
      <c r="C1921" s="113"/>
      <c r="D1921" s="113"/>
      <c r="E1921" s="114"/>
      <c r="F1921" s="113"/>
      <c r="G1921" s="114"/>
      <c r="H1921" s="113"/>
    </row>
    <row r="1922" spans="2:8" x14ac:dyDescent="0.2">
      <c r="B1922" s="113"/>
      <c r="C1922" s="113"/>
      <c r="D1922" s="113"/>
      <c r="E1922" s="114"/>
      <c r="F1922" s="113"/>
      <c r="G1922" s="114"/>
      <c r="H1922" s="113"/>
    </row>
    <row r="1923" spans="2:8" x14ac:dyDescent="0.2">
      <c r="B1923" s="113"/>
      <c r="C1923" s="113"/>
      <c r="D1923" s="113"/>
      <c r="E1923" s="114"/>
      <c r="F1923" s="113"/>
      <c r="G1923" s="114"/>
      <c r="H1923" s="113"/>
    </row>
    <row r="1924" spans="2:8" x14ac:dyDescent="0.2">
      <c r="B1924" s="113"/>
      <c r="C1924" s="113"/>
      <c r="D1924" s="113"/>
      <c r="E1924" s="114"/>
      <c r="F1924" s="113"/>
      <c r="G1924" s="114"/>
      <c r="H1924" s="113"/>
    </row>
    <row r="1925" spans="2:8" x14ac:dyDescent="0.2">
      <c r="B1925" s="113"/>
      <c r="C1925" s="113"/>
      <c r="D1925" s="113"/>
      <c r="E1925" s="114"/>
      <c r="F1925" s="113"/>
      <c r="G1925" s="114"/>
      <c r="H1925" s="113"/>
    </row>
    <row r="1926" spans="2:8" x14ac:dyDescent="0.2">
      <c r="B1926" s="113"/>
      <c r="C1926" s="113"/>
      <c r="D1926" s="113"/>
      <c r="E1926" s="114"/>
      <c r="F1926" s="113"/>
      <c r="G1926" s="114"/>
      <c r="H1926" s="113"/>
    </row>
    <row r="1927" spans="2:8" x14ac:dyDescent="0.2">
      <c r="B1927" s="113"/>
      <c r="C1927" s="113"/>
      <c r="D1927" s="113"/>
      <c r="E1927" s="114"/>
      <c r="F1927" s="113"/>
      <c r="G1927" s="114"/>
      <c r="H1927" s="113"/>
    </row>
    <row r="1928" spans="2:8" x14ac:dyDescent="0.2">
      <c r="B1928" s="113"/>
      <c r="C1928" s="113"/>
      <c r="D1928" s="113"/>
      <c r="E1928" s="114"/>
      <c r="F1928" s="113"/>
      <c r="G1928" s="114"/>
      <c r="H1928" s="113"/>
    </row>
    <row r="1929" spans="2:8" x14ac:dyDescent="0.2">
      <c r="B1929" s="113"/>
      <c r="C1929" s="113"/>
      <c r="D1929" s="113"/>
      <c r="E1929" s="114"/>
      <c r="F1929" s="113"/>
      <c r="G1929" s="114"/>
      <c r="H1929" s="113"/>
    </row>
    <row r="1930" spans="2:8" x14ac:dyDescent="0.2">
      <c r="B1930" s="113"/>
      <c r="C1930" s="113"/>
      <c r="D1930" s="113"/>
      <c r="E1930" s="114"/>
      <c r="F1930" s="113"/>
      <c r="G1930" s="114"/>
      <c r="H1930" s="113"/>
    </row>
    <row r="1931" spans="2:8" x14ac:dyDescent="0.2">
      <c r="B1931" s="113"/>
      <c r="C1931" s="113"/>
      <c r="D1931" s="113"/>
      <c r="E1931" s="114"/>
      <c r="F1931" s="113"/>
      <c r="G1931" s="114"/>
      <c r="H1931" s="113"/>
    </row>
    <row r="1932" spans="2:8" x14ac:dyDescent="0.2">
      <c r="B1932" s="113"/>
      <c r="C1932" s="113"/>
      <c r="D1932" s="113"/>
      <c r="E1932" s="114"/>
      <c r="F1932" s="113"/>
      <c r="G1932" s="114"/>
      <c r="H1932" s="113"/>
    </row>
    <row r="1933" spans="2:8" x14ac:dyDescent="0.2">
      <c r="B1933" s="113"/>
      <c r="C1933" s="113"/>
      <c r="D1933" s="113"/>
      <c r="E1933" s="114"/>
      <c r="F1933" s="113"/>
      <c r="G1933" s="114"/>
      <c r="H1933" s="113"/>
    </row>
    <row r="1934" spans="2:8" x14ac:dyDescent="0.2">
      <c r="B1934" s="113"/>
      <c r="C1934" s="113"/>
      <c r="D1934" s="113"/>
      <c r="E1934" s="114"/>
      <c r="F1934" s="113"/>
      <c r="G1934" s="114"/>
      <c r="H1934" s="113"/>
    </row>
    <row r="1935" spans="2:8" x14ac:dyDescent="0.2">
      <c r="B1935" s="113"/>
      <c r="C1935" s="113"/>
      <c r="D1935" s="113"/>
      <c r="E1935" s="114"/>
      <c r="F1935" s="113"/>
      <c r="G1935" s="114"/>
      <c r="H1935" s="113"/>
    </row>
    <row r="1936" spans="2:8" x14ac:dyDescent="0.2">
      <c r="B1936" s="113"/>
      <c r="C1936" s="113"/>
      <c r="D1936" s="113"/>
      <c r="E1936" s="114"/>
      <c r="F1936" s="113"/>
      <c r="G1936" s="114"/>
      <c r="H1936" s="113"/>
    </row>
    <row r="1937" spans="2:8" x14ac:dyDescent="0.2">
      <c r="B1937" s="113"/>
      <c r="C1937" s="113"/>
      <c r="D1937" s="113"/>
      <c r="E1937" s="114"/>
      <c r="F1937" s="113"/>
      <c r="G1937" s="114"/>
      <c r="H1937" s="113"/>
    </row>
    <row r="1938" spans="2:8" x14ac:dyDescent="0.2">
      <c r="B1938" s="113"/>
      <c r="C1938" s="113"/>
      <c r="D1938" s="113"/>
      <c r="E1938" s="114"/>
      <c r="F1938" s="113"/>
      <c r="G1938" s="114"/>
      <c r="H1938" s="113"/>
    </row>
    <row r="1939" spans="2:8" x14ac:dyDescent="0.2">
      <c r="B1939" s="113"/>
      <c r="C1939" s="113"/>
      <c r="D1939" s="113"/>
      <c r="E1939" s="114"/>
      <c r="F1939" s="113"/>
      <c r="G1939" s="114"/>
      <c r="H1939" s="113"/>
    </row>
    <row r="1940" spans="2:8" x14ac:dyDescent="0.2">
      <c r="B1940" s="113"/>
      <c r="C1940" s="113"/>
      <c r="D1940" s="113"/>
      <c r="E1940" s="114"/>
      <c r="F1940" s="113"/>
      <c r="G1940" s="114"/>
      <c r="H1940" s="113"/>
    </row>
    <row r="1941" spans="2:8" x14ac:dyDescent="0.2">
      <c r="B1941" s="113"/>
      <c r="C1941" s="113"/>
      <c r="D1941" s="113"/>
      <c r="E1941" s="114"/>
      <c r="F1941" s="113"/>
      <c r="G1941" s="114"/>
      <c r="H1941" s="113"/>
    </row>
    <row r="1942" spans="2:8" x14ac:dyDescent="0.2">
      <c r="B1942" s="113"/>
      <c r="C1942" s="113"/>
      <c r="D1942" s="113"/>
      <c r="E1942" s="114"/>
      <c r="F1942" s="113"/>
      <c r="G1942" s="114"/>
      <c r="H1942" s="113"/>
    </row>
    <row r="1943" spans="2:8" x14ac:dyDescent="0.2">
      <c r="B1943" s="113"/>
      <c r="C1943" s="113"/>
      <c r="D1943" s="113"/>
      <c r="E1943" s="114"/>
      <c r="F1943" s="113"/>
      <c r="G1943" s="114"/>
      <c r="H1943" s="113"/>
    </row>
    <row r="1944" spans="2:8" x14ac:dyDescent="0.2">
      <c r="B1944" s="113"/>
      <c r="C1944" s="113"/>
      <c r="D1944" s="113"/>
      <c r="E1944" s="114"/>
      <c r="F1944" s="113"/>
      <c r="G1944" s="114"/>
      <c r="H1944" s="113"/>
    </row>
    <row r="1945" spans="2:8" x14ac:dyDescent="0.2">
      <c r="B1945" s="113"/>
      <c r="C1945" s="113"/>
      <c r="D1945" s="113"/>
      <c r="E1945" s="114"/>
      <c r="F1945" s="113"/>
      <c r="G1945" s="114"/>
      <c r="H1945" s="113"/>
    </row>
    <row r="1946" spans="2:8" x14ac:dyDescent="0.2">
      <c r="B1946" s="113"/>
      <c r="C1946" s="113"/>
      <c r="D1946" s="113"/>
      <c r="E1946" s="114"/>
      <c r="F1946" s="113"/>
      <c r="G1946" s="114"/>
      <c r="H1946" s="113"/>
    </row>
    <row r="1947" spans="2:8" x14ac:dyDescent="0.2">
      <c r="B1947" s="113"/>
      <c r="C1947" s="113"/>
      <c r="D1947" s="113"/>
      <c r="E1947" s="114"/>
      <c r="F1947" s="113"/>
      <c r="G1947" s="114"/>
      <c r="H1947" s="113"/>
    </row>
    <row r="1948" spans="2:8" x14ac:dyDescent="0.2">
      <c r="B1948" s="113"/>
      <c r="C1948" s="113"/>
      <c r="D1948" s="113"/>
      <c r="E1948" s="114"/>
      <c r="F1948" s="113"/>
      <c r="G1948" s="114"/>
      <c r="H1948" s="113"/>
    </row>
    <row r="1949" spans="2:8" x14ac:dyDescent="0.2">
      <c r="B1949" s="113"/>
      <c r="C1949" s="113"/>
      <c r="D1949" s="113"/>
      <c r="E1949" s="114"/>
      <c r="F1949" s="113"/>
      <c r="G1949" s="114"/>
      <c r="H1949" s="113"/>
    </row>
    <row r="1950" spans="2:8" x14ac:dyDescent="0.2">
      <c r="B1950" s="113"/>
      <c r="C1950" s="113"/>
      <c r="D1950" s="113"/>
      <c r="E1950" s="114"/>
      <c r="F1950" s="113"/>
      <c r="G1950" s="114"/>
      <c r="H1950" s="113"/>
    </row>
    <row r="1951" spans="2:8" x14ac:dyDescent="0.2">
      <c r="B1951" s="113"/>
      <c r="C1951" s="113"/>
      <c r="D1951" s="113"/>
      <c r="E1951" s="114"/>
      <c r="F1951" s="113"/>
      <c r="G1951" s="114"/>
      <c r="H1951" s="113"/>
    </row>
    <row r="1952" spans="2:8" x14ac:dyDescent="0.2">
      <c r="B1952" s="113"/>
      <c r="C1952" s="113"/>
      <c r="D1952" s="113"/>
      <c r="E1952" s="114"/>
      <c r="F1952" s="113"/>
      <c r="G1952" s="114"/>
      <c r="H1952" s="113"/>
    </row>
    <row r="1953" spans="2:8" x14ac:dyDescent="0.2">
      <c r="B1953" s="113"/>
      <c r="C1953" s="113"/>
      <c r="D1953" s="113"/>
      <c r="E1953" s="114"/>
      <c r="F1953" s="113"/>
      <c r="G1953" s="114"/>
      <c r="H1953" s="113"/>
    </row>
    <row r="1954" spans="2:8" x14ac:dyDescent="0.2">
      <c r="B1954" s="113"/>
      <c r="C1954" s="113"/>
      <c r="D1954" s="113"/>
      <c r="E1954" s="114"/>
      <c r="F1954" s="113"/>
      <c r="G1954" s="114"/>
      <c r="H1954" s="113"/>
    </row>
    <row r="1955" spans="2:8" x14ac:dyDescent="0.2">
      <c r="B1955" s="113"/>
      <c r="C1955" s="113"/>
      <c r="D1955" s="113"/>
      <c r="E1955" s="114"/>
      <c r="F1955" s="113"/>
      <c r="G1955" s="114"/>
      <c r="H1955" s="113"/>
    </row>
    <row r="1956" spans="2:8" x14ac:dyDescent="0.2">
      <c r="B1956" s="113"/>
      <c r="C1956" s="113"/>
      <c r="D1956" s="113"/>
      <c r="E1956" s="114"/>
      <c r="F1956" s="113"/>
      <c r="G1956" s="114"/>
      <c r="H1956" s="113"/>
    </row>
    <row r="1957" spans="2:8" x14ac:dyDescent="0.2">
      <c r="B1957" s="113"/>
      <c r="C1957" s="113"/>
      <c r="D1957" s="113"/>
      <c r="E1957" s="114"/>
      <c r="F1957" s="113"/>
      <c r="G1957" s="114"/>
      <c r="H1957" s="113"/>
    </row>
    <row r="1958" spans="2:8" x14ac:dyDescent="0.2">
      <c r="B1958" s="113"/>
      <c r="C1958" s="113"/>
      <c r="D1958" s="113"/>
      <c r="E1958" s="114"/>
      <c r="F1958" s="113"/>
      <c r="G1958" s="114"/>
      <c r="H1958" s="113"/>
    </row>
    <row r="1959" spans="2:8" x14ac:dyDescent="0.2">
      <c r="B1959" s="113"/>
      <c r="C1959" s="113"/>
      <c r="D1959" s="113"/>
      <c r="E1959" s="114"/>
      <c r="F1959" s="113"/>
      <c r="G1959" s="114"/>
      <c r="H1959" s="113"/>
    </row>
    <row r="1960" spans="2:8" x14ac:dyDescent="0.2">
      <c r="B1960" s="113"/>
      <c r="C1960" s="113"/>
      <c r="D1960" s="113"/>
      <c r="E1960" s="114"/>
      <c r="F1960" s="113"/>
      <c r="G1960" s="114"/>
      <c r="H1960" s="113"/>
    </row>
    <row r="1961" spans="2:8" x14ac:dyDescent="0.2">
      <c r="B1961" s="113"/>
      <c r="C1961" s="113"/>
      <c r="D1961" s="113"/>
      <c r="E1961" s="114"/>
      <c r="F1961" s="113"/>
      <c r="G1961" s="114"/>
      <c r="H1961" s="113"/>
    </row>
    <row r="1962" spans="2:8" x14ac:dyDescent="0.2">
      <c r="B1962" s="113"/>
      <c r="C1962" s="113"/>
      <c r="D1962" s="113"/>
      <c r="E1962" s="114"/>
      <c r="F1962" s="113"/>
      <c r="G1962" s="114"/>
      <c r="H1962" s="113"/>
    </row>
    <row r="1963" spans="2:8" x14ac:dyDescent="0.2">
      <c r="B1963" s="113"/>
      <c r="C1963" s="113"/>
      <c r="D1963" s="113"/>
      <c r="E1963" s="114"/>
      <c r="F1963" s="113"/>
      <c r="G1963" s="114"/>
      <c r="H1963" s="113"/>
    </row>
    <row r="1964" spans="2:8" x14ac:dyDescent="0.2">
      <c r="B1964" s="113"/>
      <c r="C1964" s="113"/>
      <c r="D1964" s="113"/>
      <c r="E1964" s="114"/>
      <c r="F1964" s="113"/>
      <c r="G1964" s="114"/>
      <c r="H1964" s="113"/>
    </row>
    <row r="1965" spans="2:8" x14ac:dyDescent="0.2">
      <c r="B1965" s="113"/>
      <c r="C1965" s="113"/>
      <c r="D1965" s="113"/>
      <c r="E1965" s="114"/>
      <c r="F1965" s="113"/>
      <c r="G1965" s="114"/>
      <c r="H1965" s="113"/>
    </row>
    <row r="1966" spans="2:8" x14ac:dyDescent="0.2">
      <c r="B1966" s="113"/>
      <c r="C1966" s="113"/>
      <c r="D1966" s="113"/>
      <c r="E1966" s="114"/>
      <c r="F1966" s="113"/>
      <c r="G1966" s="114"/>
      <c r="H1966" s="113"/>
    </row>
    <row r="1967" spans="2:8" x14ac:dyDescent="0.2">
      <c r="B1967" s="113"/>
      <c r="C1967" s="113"/>
      <c r="D1967" s="113"/>
      <c r="E1967" s="114"/>
      <c r="F1967" s="113"/>
      <c r="G1967" s="114"/>
      <c r="H1967" s="113"/>
    </row>
    <row r="1968" spans="2:8" x14ac:dyDescent="0.2">
      <c r="B1968" s="113"/>
      <c r="C1968" s="113"/>
      <c r="D1968" s="113"/>
      <c r="E1968" s="114"/>
      <c r="F1968" s="113"/>
      <c r="G1968" s="114"/>
      <c r="H1968" s="113"/>
    </row>
    <row r="1969" spans="2:8" x14ac:dyDescent="0.2">
      <c r="B1969" s="113"/>
      <c r="C1969" s="113"/>
      <c r="D1969" s="113"/>
      <c r="E1969" s="114"/>
      <c r="F1969" s="113"/>
      <c r="G1969" s="114"/>
      <c r="H1969" s="113"/>
    </row>
    <row r="1970" spans="2:8" x14ac:dyDescent="0.2">
      <c r="B1970" s="113"/>
      <c r="C1970" s="113"/>
      <c r="D1970" s="113"/>
      <c r="E1970" s="114"/>
      <c r="F1970" s="113"/>
      <c r="G1970" s="114"/>
      <c r="H1970" s="113"/>
    </row>
    <row r="1971" spans="2:8" x14ac:dyDescent="0.2">
      <c r="B1971" s="113"/>
      <c r="C1971" s="113"/>
      <c r="D1971" s="113"/>
      <c r="E1971" s="114"/>
      <c r="F1971" s="113"/>
      <c r="G1971" s="114"/>
      <c r="H1971" s="113"/>
    </row>
    <row r="1972" spans="2:8" x14ac:dyDescent="0.2">
      <c r="B1972" s="113"/>
      <c r="C1972" s="113"/>
      <c r="D1972" s="113"/>
      <c r="E1972" s="114"/>
      <c r="F1972" s="113"/>
      <c r="G1972" s="114"/>
      <c r="H1972" s="113"/>
    </row>
    <row r="1973" spans="2:8" x14ac:dyDescent="0.2">
      <c r="B1973" s="113"/>
      <c r="C1973" s="113"/>
      <c r="D1973" s="113"/>
      <c r="E1973" s="114"/>
      <c r="F1973" s="113"/>
      <c r="G1973" s="114"/>
      <c r="H1973" s="113"/>
    </row>
    <row r="1974" spans="2:8" x14ac:dyDescent="0.2">
      <c r="B1974" s="113"/>
      <c r="C1974" s="113"/>
      <c r="D1974" s="113"/>
      <c r="E1974" s="114"/>
      <c r="F1974" s="113"/>
      <c r="G1974" s="114"/>
      <c r="H1974" s="113"/>
    </row>
    <row r="1975" spans="2:8" x14ac:dyDescent="0.2">
      <c r="B1975" s="113"/>
      <c r="C1975" s="113"/>
      <c r="D1975" s="113"/>
      <c r="E1975" s="114"/>
      <c r="F1975" s="113"/>
      <c r="G1975" s="114"/>
      <c r="H1975" s="113"/>
    </row>
    <row r="1976" spans="2:8" x14ac:dyDescent="0.2">
      <c r="B1976" s="113"/>
      <c r="C1976" s="113"/>
      <c r="D1976" s="113"/>
      <c r="E1976" s="114"/>
      <c r="F1976" s="113"/>
      <c r="G1976" s="114"/>
      <c r="H1976" s="113"/>
    </row>
    <row r="1977" spans="2:8" x14ac:dyDescent="0.2">
      <c r="B1977" s="113"/>
      <c r="C1977" s="113"/>
      <c r="D1977" s="113"/>
      <c r="E1977" s="114"/>
      <c r="F1977" s="113"/>
      <c r="G1977" s="114"/>
      <c r="H1977" s="113"/>
    </row>
    <row r="1978" spans="2:8" x14ac:dyDescent="0.2">
      <c r="B1978" s="113"/>
      <c r="C1978" s="113"/>
      <c r="D1978" s="113"/>
      <c r="E1978" s="114"/>
      <c r="F1978" s="113"/>
      <c r="G1978" s="114"/>
      <c r="H1978" s="113"/>
    </row>
    <row r="1979" spans="2:8" x14ac:dyDescent="0.2">
      <c r="B1979" s="113"/>
      <c r="C1979" s="113"/>
      <c r="D1979" s="113"/>
      <c r="E1979" s="114"/>
      <c r="F1979" s="113"/>
      <c r="G1979" s="114"/>
      <c r="H1979" s="113"/>
    </row>
    <row r="1980" spans="2:8" x14ac:dyDescent="0.2">
      <c r="B1980" s="113"/>
      <c r="C1980" s="113"/>
      <c r="D1980" s="113"/>
      <c r="E1980" s="114"/>
      <c r="F1980" s="113"/>
      <c r="G1980" s="114"/>
      <c r="H1980" s="113"/>
    </row>
    <row r="1981" spans="2:8" x14ac:dyDescent="0.2">
      <c r="B1981" s="113"/>
      <c r="C1981" s="113"/>
      <c r="D1981" s="113"/>
      <c r="E1981" s="114"/>
      <c r="F1981" s="113"/>
      <c r="G1981" s="114"/>
      <c r="H1981" s="113"/>
    </row>
    <row r="1982" spans="2:8" x14ac:dyDescent="0.2">
      <c r="B1982" s="113"/>
      <c r="C1982" s="113"/>
      <c r="D1982" s="113"/>
      <c r="E1982" s="114"/>
      <c r="F1982" s="113"/>
      <c r="G1982" s="114"/>
      <c r="H1982" s="113"/>
    </row>
    <row r="1983" spans="2:8" x14ac:dyDescent="0.2">
      <c r="B1983" s="113"/>
      <c r="C1983" s="113"/>
      <c r="D1983" s="113"/>
      <c r="E1983" s="114"/>
      <c r="F1983" s="113"/>
      <c r="G1983" s="114"/>
      <c r="H1983" s="113"/>
    </row>
    <row r="1984" spans="2:8" x14ac:dyDescent="0.2">
      <c r="B1984" s="113"/>
      <c r="C1984" s="113"/>
      <c r="D1984" s="113"/>
      <c r="E1984" s="114"/>
      <c r="F1984" s="113"/>
      <c r="G1984" s="114"/>
      <c r="H1984" s="113"/>
    </row>
    <row r="1985" spans="2:8" x14ac:dyDescent="0.2">
      <c r="B1985" s="113"/>
      <c r="C1985" s="113"/>
      <c r="D1985" s="113"/>
      <c r="E1985" s="114"/>
      <c r="F1985" s="113"/>
      <c r="G1985" s="114"/>
      <c r="H1985" s="113"/>
    </row>
    <row r="1986" spans="2:8" x14ac:dyDescent="0.2">
      <c r="B1986" s="113"/>
      <c r="C1986" s="113"/>
      <c r="D1986" s="113"/>
      <c r="E1986" s="114"/>
      <c r="F1986" s="113"/>
      <c r="G1986" s="114"/>
      <c r="H1986" s="113"/>
    </row>
    <row r="1987" spans="2:8" x14ac:dyDescent="0.2">
      <c r="B1987" s="113"/>
      <c r="C1987" s="113"/>
      <c r="D1987" s="113"/>
      <c r="E1987" s="114"/>
      <c r="F1987" s="113"/>
      <c r="G1987" s="114"/>
      <c r="H1987" s="113"/>
    </row>
    <row r="1988" spans="2:8" x14ac:dyDescent="0.2">
      <c r="B1988" s="113"/>
      <c r="C1988" s="113"/>
      <c r="D1988" s="113"/>
      <c r="E1988" s="114"/>
      <c r="F1988" s="113"/>
      <c r="G1988" s="114"/>
      <c r="H1988" s="113"/>
    </row>
    <row r="1989" spans="2:8" x14ac:dyDescent="0.2">
      <c r="B1989" s="113"/>
      <c r="C1989" s="113"/>
      <c r="D1989" s="113"/>
      <c r="E1989" s="114"/>
      <c r="F1989" s="113"/>
      <c r="G1989" s="114"/>
      <c r="H1989" s="113"/>
    </row>
    <row r="1990" spans="2:8" x14ac:dyDescent="0.2">
      <c r="B1990" s="113"/>
      <c r="C1990" s="113"/>
      <c r="D1990" s="113"/>
      <c r="E1990" s="114"/>
      <c r="F1990" s="113"/>
      <c r="G1990" s="114"/>
      <c r="H1990" s="113"/>
    </row>
    <row r="1991" spans="2:8" x14ac:dyDescent="0.2">
      <c r="B1991" s="113"/>
      <c r="C1991" s="113"/>
      <c r="D1991" s="113"/>
      <c r="E1991" s="114"/>
      <c r="F1991" s="113"/>
      <c r="G1991" s="114"/>
      <c r="H1991" s="113"/>
    </row>
    <row r="1992" spans="2:8" x14ac:dyDescent="0.2">
      <c r="B1992" s="113"/>
      <c r="C1992" s="113"/>
      <c r="D1992" s="113"/>
      <c r="E1992" s="114"/>
      <c r="F1992" s="113"/>
      <c r="G1992" s="114"/>
      <c r="H1992" s="113"/>
    </row>
    <row r="1993" spans="2:8" x14ac:dyDescent="0.2">
      <c r="B1993" s="113"/>
      <c r="C1993" s="113"/>
      <c r="D1993" s="113"/>
      <c r="E1993" s="114"/>
      <c r="F1993" s="113"/>
      <c r="G1993" s="114"/>
      <c r="H1993" s="113"/>
    </row>
    <row r="1994" spans="2:8" x14ac:dyDescent="0.2">
      <c r="B1994" s="113"/>
      <c r="C1994" s="113"/>
      <c r="D1994" s="113"/>
      <c r="E1994" s="114"/>
      <c r="F1994" s="113"/>
      <c r="G1994" s="114"/>
      <c r="H1994" s="113"/>
    </row>
    <row r="1995" spans="2:8" x14ac:dyDescent="0.2">
      <c r="B1995" s="113"/>
      <c r="C1995" s="113"/>
      <c r="D1995" s="113"/>
      <c r="E1995" s="114"/>
      <c r="F1995" s="113"/>
      <c r="G1995" s="114"/>
      <c r="H1995" s="113"/>
    </row>
    <row r="1996" spans="2:8" x14ac:dyDescent="0.2">
      <c r="B1996" s="113"/>
      <c r="C1996" s="113"/>
      <c r="D1996" s="113"/>
      <c r="E1996" s="114"/>
      <c r="F1996" s="113"/>
      <c r="G1996" s="114"/>
      <c r="H1996" s="113"/>
    </row>
    <row r="1997" spans="2:8" x14ac:dyDescent="0.2">
      <c r="B1997" s="113"/>
      <c r="C1997" s="113"/>
      <c r="D1997" s="113"/>
      <c r="E1997" s="114"/>
      <c r="F1997" s="113"/>
      <c r="G1997" s="114"/>
      <c r="H1997" s="113"/>
    </row>
    <row r="1998" spans="2:8" x14ac:dyDescent="0.2">
      <c r="B1998" s="113"/>
      <c r="C1998" s="113"/>
      <c r="D1998" s="113"/>
      <c r="E1998" s="114"/>
      <c r="F1998" s="113"/>
      <c r="G1998" s="114"/>
      <c r="H1998" s="113"/>
    </row>
    <row r="1999" spans="2:8" x14ac:dyDescent="0.2">
      <c r="B1999" s="113"/>
      <c r="C1999" s="113"/>
      <c r="D1999" s="113"/>
      <c r="E1999" s="114"/>
      <c r="F1999" s="113"/>
      <c r="G1999" s="114"/>
      <c r="H1999" s="113"/>
    </row>
    <row r="2000" spans="2:8" x14ac:dyDescent="0.2">
      <c r="B2000" s="113"/>
      <c r="C2000" s="113"/>
      <c r="D2000" s="113"/>
      <c r="E2000" s="114"/>
      <c r="F2000" s="113"/>
      <c r="G2000" s="114"/>
      <c r="H2000" s="113"/>
    </row>
    <row r="2001" spans="2:8" x14ac:dyDescent="0.2">
      <c r="B2001" s="113"/>
      <c r="C2001" s="113"/>
      <c r="D2001" s="113"/>
      <c r="E2001" s="114"/>
      <c r="F2001" s="113"/>
      <c r="G2001" s="114"/>
      <c r="H2001" s="113"/>
    </row>
    <row r="2002" spans="2:8" x14ac:dyDescent="0.2">
      <c r="B2002" s="113"/>
      <c r="C2002" s="113"/>
      <c r="D2002" s="113"/>
      <c r="E2002" s="114"/>
      <c r="F2002" s="113"/>
      <c r="G2002" s="114"/>
      <c r="H2002" s="113"/>
    </row>
    <row r="2003" spans="2:8" x14ac:dyDescent="0.2">
      <c r="B2003" s="113"/>
      <c r="C2003" s="113"/>
      <c r="D2003" s="113"/>
      <c r="E2003" s="114"/>
      <c r="F2003" s="113"/>
      <c r="G2003" s="114"/>
      <c r="H2003" s="113"/>
    </row>
    <row r="2004" spans="2:8" x14ac:dyDescent="0.2">
      <c r="B2004" s="113"/>
      <c r="C2004" s="113"/>
      <c r="D2004" s="113"/>
      <c r="E2004" s="114"/>
      <c r="F2004" s="113"/>
      <c r="G2004" s="114"/>
      <c r="H2004" s="113"/>
    </row>
    <row r="2005" spans="2:8" x14ac:dyDescent="0.2">
      <c r="B2005" s="113"/>
      <c r="C2005" s="113"/>
      <c r="D2005" s="113"/>
      <c r="E2005" s="114"/>
      <c r="F2005" s="113"/>
      <c r="G2005" s="114"/>
      <c r="H2005" s="113"/>
    </row>
    <row r="2006" spans="2:8" x14ac:dyDescent="0.2">
      <c r="B2006" s="113"/>
      <c r="C2006" s="113"/>
      <c r="D2006" s="113"/>
      <c r="E2006" s="114"/>
      <c r="F2006" s="113"/>
      <c r="G2006" s="114"/>
      <c r="H2006" s="113"/>
    </row>
    <row r="2007" spans="2:8" x14ac:dyDescent="0.2">
      <c r="B2007" s="113"/>
      <c r="C2007" s="113"/>
      <c r="D2007" s="113"/>
      <c r="E2007" s="114"/>
      <c r="F2007" s="113"/>
      <c r="G2007" s="114"/>
      <c r="H2007" s="113"/>
    </row>
    <row r="2008" spans="2:8" x14ac:dyDescent="0.2">
      <c r="B2008" s="113"/>
      <c r="C2008" s="113"/>
      <c r="D2008" s="113"/>
      <c r="E2008" s="114"/>
      <c r="F2008" s="113"/>
      <c r="G2008" s="114"/>
      <c r="H2008" s="113"/>
    </row>
    <row r="2009" spans="2:8" x14ac:dyDescent="0.2">
      <c r="B2009" s="113"/>
      <c r="C2009" s="113"/>
      <c r="D2009" s="113"/>
      <c r="E2009" s="114"/>
      <c r="F2009" s="113"/>
      <c r="G2009" s="114"/>
      <c r="H2009" s="113"/>
    </row>
    <row r="2010" spans="2:8" x14ac:dyDescent="0.2">
      <c r="B2010" s="113"/>
      <c r="C2010" s="113"/>
      <c r="D2010" s="113"/>
      <c r="E2010" s="114"/>
      <c r="F2010" s="113"/>
      <c r="G2010" s="114"/>
      <c r="H2010" s="113"/>
    </row>
    <row r="2011" spans="2:8" x14ac:dyDescent="0.2">
      <c r="B2011" s="113"/>
      <c r="C2011" s="113"/>
      <c r="D2011" s="113"/>
      <c r="E2011" s="114"/>
      <c r="F2011" s="113"/>
      <c r="G2011" s="114"/>
      <c r="H2011" s="113"/>
    </row>
    <row r="2012" spans="2:8" x14ac:dyDescent="0.2">
      <c r="B2012" s="113"/>
      <c r="C2012" s="113"/>
      <c r="D2012" s="113"/>
      <c r="E2012" s="114"/>
      <c r="F2012" s="113"/>
      <c r="G2012" s="114"/>
      <c r="H2012" s="113"/>
    </row>
    <row r="2013" spans="2:8" x14ac:dyDescent="0.2">
      <c r="B2013" s="113"/>
      <c r="C2013" s="113"/>
      <c r="D2013" s="113"/>
      <c r="E2013" s="114"/>
      <c r="F2013" s="113"/>
      <c r="G2013" s="114"/>
      <c r="H2013" s="113"/>
    </row>
    <row r="2014" spans="2:8" x14ac:dyDescent="0.2">
      <c r="B2014" s="113"/>
      <c r="C2014" s="113"/>
      <c r="D2014" s="113"/>
      <c r="E2014" s="114"/>
      <c r="F2014" s="113"/>
      <c r="G2014" s="114"/>
      <c r="H2014" s="113"/>
    </row>
    <row r="2015" spans="2:8" x14ac:dyDescent="0.2">
      <c r="B2015" s="113"/>
      <c r="C2015" s="113"/>
      <c r="D2015" s="113"/>
      <c r="E2015" s="114"/>
      <c r="F2015" s="113"/>
      <c r="G2015" s="114"/>
      <c r="H2015" s="113"/>
    </row>
    <row r="2016" spans="2:8" x14ac:dyDescent="0.2">
      <c r="B2016" s="113"/>
      <c r="C2016" s="113"/>
      <c r="D2016" s="113"/>
      <c r="E2016" s="114"/>
      <c r="F2016" s="113"/>
      <c r="G2016" s="114"/>
      <c r="H2016" s="113"/>
    </row>
    <row r="2017" spans="2:8" x14ac:dyDescent="0.2">
      <c r="B2017" s="113"/>
      <c r="C2017" s="113"/>
      <c r="D2017" s="113"/>
      <c r="E2017" s="114"/>
      <c r="F2017" s="113"/>
      <c r="G2017" s="114"/>
      <c r="H2017" s="113"/>
    </row>
    <row r="2018" spans="2:8" x14ac:dyDescent="0.2">
      <c r="B2018" s="113"/>
      <c r="C2018" s="113"/>
      <c r="D2018" s="113"/>
      <c r="E2018" s="114"/>
      <c r="F2018" s="113"/>
      <c r="G2018" s="114"/>
      <c r="H2018" s="113"/>
    </row>
    <row r="2019" spans="2:8" x14ac:dyDescent="0.2">
      <c r="B2019" s="113"/>
      <c r="C2019" s="113"/>
      <c r="D2019" s="113"/>
      <c r="E2019" s="114"/>
      <c r="F2019" s="113"/>
      <c r="G2019" s="114"/>
      <c r="H2019" s="113"/>
    </row>
    <row r="2020" spans="2:8" x14ac:dyDescent="0.2">
      <c r="B2020" s="113"/>
      <c r="C2020" s="113"/>
      <c r="D2020" s="113"/>
      <c r="E2020" s="114"/>
      <c r="F2020" s="113"/>
      <c r="G2020" s="114"/>
      <c r="H2020" s="113"/>
    </row>
    <row r="2021" spans="2:8" x14ac:dyDescent="0.2">
      <c r="B2021" s="113"/>
      <c r="C2021" s="113"/>
      <c r="D2021" s="113"/>
      <c r="E2021" s="114"/>
      <c r="F2021" s="113"/>
      <c r="G2021" s="114"/>
      <c r="H2021" s="113"/>
    </row>
    <row r="2022" spans="2:8" x14ac:dyDescent="0.2">
      <c r="B2022" s="113"/>
      <c r="C2022" s="113"/>
      <c r="D2022" s="113"/>
      <c r="E2022" s="114"/>
      <c r="F2022" s="113"/>
      <c r="G2022" s="114"/>
      <c r="H2022" s="113"/>
    </row>
    <row r="2023" spans="2:8" x14ac:dyDescent="0.2">
      <c r="B2023" s="113"/>
      <c r="C2023" s="113"/>
      <c r="D2023" s="113"/>
      <c r="E2023" s="114"/>
      <c r="F2023" s="113"/>
      <c r="G2023" s="114"/>
      <c r="H2023" s="113"/>
    </row>
    <row r="2024" spans="2:8" x14ac:dyDescent="0.2">
      <c r="B2024" s="113"/>
      <c r="C2024" s="113"/>
      <c r="D2024" s="113"/>
      <c r="E2024" s="114"/>
      <c r="F2024" s="113"/>
      <c r="G2024" s="114"/>
      <c r="H2024" s="113"/>
    </row>
    <row r="2025" spans="2:8" x14ac:dyDescent="0.2">
      <c r="B2025" s="113"/>
      <c r="C2025" s="113"/>
      <c r="D2025" s="113"/>
      <c r="E2025" s="114"/>
      <c r="F2025" s="113"/>
      <c r="G2025" s="114"/>
      <c r="H2025" s="113"/>
    </row>
    <row r="2026" spans="2:8" x14ac:dyDescent="0.2">
      <c r="B2026" s="113"/>
      <c r="C2026" s="113"/>
      <c r="D2026" s="113"/>
      <c r="E2026" s="114"/>
      <c r="F2026" s="113"/>
      <c r="G2026" s="114"/>
      <c r="H2026" s="113"/>
    </row>
    <row r="2027" spans="2:8" x14ac:dyDescent="0.2">
      <c r="B2027" s="113"/>
      <c r="C2027" s="113"/>
      <c r="D2027" s="113"/>
      <c r="E2027" s="114"/>
      <c r="F2027" s="113"/>
      <c r="G2027" s="114"/>
      <c r="H2027" s="113"/>
    </row>
    <row r="2028" spans="2:8" x14ac:dyDescent="0.2">
      <c r="B2028" s="113"/>
      <c r="C2028" s="113"/>
      <c r="D2028" s="113"/>
      <c r="E2028" s="114"/>
      <c r="F2028" s="113"/>
      <c r="G2028" s="114"/>
      <c r="H2028" s="113"/>
    </row>
    <row r="2029" spans="2:8" x14ac:dyDescent="0.2">
      <c r="B2029" s="113"/>
      <c r="C2029" s="113"/>
      <c r="D2029" s="113"/>
      <c r="E2029" s="114"/>
      <c r="F2029" s="113"/>
      <c r="G2029" s="114"/>
      <c r="H2029" s="113"/>
    </row>
    <row r="2030" spans="2:8" x14ac:dyDescent="0.2">
      <c r="B2030" s="113"/>
      <c r="C2030" s="113"/>
      <c r="D2030" s="113"/>
      <c r="E2030" s="114"/>
      <c r="F2030" s="113"/>
      <c r="G2030" s="114"/>
      <c r="H2030" s="113"/>
    </row>
    <row r="2031" spans="2:8" x14ac:dyDescent="0.2">
      <c r="B2031" s="113"/>
      <c r="C2031" s="113"/>
      <c r="D2031" s="113"/>
      <c r="E2031" s="114"/>
      <c r="F2031" s="113"/>
      <c r="G2031" s="114"/>
      <c r="H2031" s="113"/>
    </row>
    <row r="2032" spans="2:8" x14ac:dyDescent="0.2">
      <c r="B2032" s="113"/>
      <c r="C2032" s="113"/>
      <c r="D2032" s="113"/>
      <c r="E2032" s="114"/>
      <c r="F2032" s="113"/>
      <c r="G2032" s="114"/>
      <c r="H2032" s="113"/>
    </row>
    <row r="2033" spans="2:8" x14ac:dyDescent="0.2">
      <c r="B2033" s="113"/>
      <c r="C2033" s="113"/>
      <c r="D2033" s="113"/>
      <c r="E2033" s="114"/>
      <c r="F2033" s="113"/>
      <c r="G2033" s="114"/>
      <c r="H2033" s="113"/>
    </row>
    <row r="2034" spans="2:8" x14ac:dyDescent="0.2">
      <c r="B2034" s="113"/>
      <c r="C2034" s="113"/>
      <c r="D2034" s="113"/>
      <c r="E2034" s="114"/>
      <c r="F2034" s="113"/>
      <c r="G2034" s="114"/>
      <c r="H2034" s="113"/>
    </row>
    <row r="2035" spans="2:8" x14ac:dyDescent="0.2">
      <c r="B2035" s="113"/>
      <c r="C2035" s="113"/>
      <c r="D2035" s="113"/>
      <c r="E2035" s="114"/>
      <c r="F2035" s="113"/>
      <c r="G2035" s="114"/>
      <c r="H2035" s="113"/>
    </row>
    <row r="2036" spans="2:8" x14ac:dyDescent="0.2">
      <c r="B2036" s="113"/>
      <c r="C2036" s="113"/>
      <c r="D2036" s="113"/>
      <c r="E2036" s="114"/>
      <c r="F2036" s="113"/>
      <c r="G2036" s="114"/>
      <c r="H2036" s="113"/>
    </row>
    <row r="2037" spans="2:8" x14ac:dyDescent="0.2">
      <c r="B2037" s="113"/>
      <c r="C2037" s="113"/>
      <c r="D2037" s="113"/>
      <c r="E2037" s="114"/>
      <c r="F2037" s="113"/>
      <c r="G2037" s="114"/>
      <c r="H2037" s="113"/>
    </row>
    <row r="2038" spans="2:8" x14ac:dyDescent="0.2">
      <c r="B2038" s="113"/>
      <c r="C2038" s="113"/>
      <c r="D2038" s="113"/>
      <c r="E2038" s="114"/>
      <c r="F2038" s="113"/>
      <c r="G2038" s="114"/>
      <c r="H2038" s="113"/>
    </row>
    <row r="2039" spans="2:8" x14ac:dyDescent="0.2">
      <c r="B2039" s="113"/>
      <c r="C2039" s="113"/>
      <c r="D2039" s="113"/>
      <c r="E2039" s="114"/>
      <c r="F2039" s="113"/>
      <c r="G2039" s="114"/>
      <c r="H2039" s="113"/>
    </row>
    <row r="2040" spans="2:8" x14ac:dyDescent="0.2">
      <c r="B2040" s="113"/>
      <c r="C2040" s="113"/>
      <c r="D2040" s="113"/>
      <c r="E2040" s="114"/>
      <c r="F2040" s="113"/>
      <c r="G2040" s="114"/>
      <c r="H2040" s="113"/>
    </row>
    <row r="2041" spans="2:8" x14ac:dyDescent="0.2">
      <c r="B2041" s="113"/>
      <c r="C2041" s="113"/>
      <c r="D2041" s="113"/>
      <c r="E2041" s="114"/>
      <c r="F2041" s="113"/>
      <c r="G2041" s="114"/>
      <c r="H2041" s="113"/>
    </row>
    <row r="2042" spans="2:8" x14ac:dyDescent="0.2">
      <c r="B2042" s="113"/>
      <c r="C2042" s="113"/>
      <c r="D2042" s="113"/>
      <c r="E2042" s="114"/>
      <c r="F2042" s="113"/>
      <c r="G2042" s="114"/>
      <c r="H2042" s="113"/>
    </row>
    <row r="2043" spans="2:8" x14ac:dyDescent="0.2">
      <c r="B2043" s="113"/>
      <c r="C2043" s="113"/>
      <c r="D2043" s="113"/>
      <c r="E2043" s="114"/>
      <c r="F2043" s="113"/>
      <c r="G2043" s="114"/>
      <c r="H2043" s="113"/>
    </row>
    <row r="2044" spans="2:8" x14ac:dyDescent="0.2">
      <c r="B2044" s="113"/>
      <c r="C2044" s="113"/>
      <c r="D2044" s="113"/>
      <c r="E2044" s="114"/>
      <c r="F2044" s="113"/>
      <c r="G2044" s="114"/>
      <c r="H2044" s="113"/>
    </row>
    <row r="2045" spans="2:8" x14ac:dyDescent="0.2">
      <c r="B2045" s="113"/>
      <c r="C2045" s="113"/>
      <c r="D2045" s="113"/>
      <c r="E2045" s="114"/>
      <c r="F2045" s="113"/>
      <c r="G2045" s="114"/>
      <c r="H2045" s="113"/>
    </row>
    <row r="2046" spans="2:8" x14ac:dyDescent="0.2">
      <c r="B2046" s="113"/>
      <c r="C2046" s="113"/>
      <c r="D2046" s="113"/>
      <c r="E2046" s="114"/>
      <c r="F2046" s="113"/>
      <c r="G2046" s="114"/>
      <c r="H2046" s="113"/>
    </row>
    <row r="2047" spans="2:8" x14ac:dyDescent="0.2">
      <c r="B2047" s="113"/>
      <c r="C2047" s="113"/>
      <c r="D2047" s="113"/>
      <c r="E2047" s="114"/>
      <c r="F2047" s="113"/>
      <c r="G2047" s="114"/>
      <c r="H2047" s="113"/>
    </row>
    <row r="2048" spans="2:8" x14ac:dyDescent="0.2">
      <c r="B2048" s="113"/>
      <c r="C2048" s="113"/>
      <c r="D2048" s="113"/>
      <c r="E2048" s="114"/>
      <c r="F2048" s="113"/>
      <c r="G2048" s="114"/>
      <c r="H2048" s="113"/>
    </row>
    <row r="2049" spans="2:8" x14ac:dyDescent="0.2">
      <c r="B2049" s="113"/>
      <c r="C2049" s="113"/>
      <c r="D2049" s="113"/>
      <c r="E2049" s="114"/>
      <c r="F2049" s="113"/>
      <c r="G2049" s="114"/>
      <c r="H2049" s="113"/>
    </row>
    <row r="2050" spans="2:8" x14ac:dyDescent="0.2">
      <c r="B2050" s="113"/>
      <c r="C2050" s="113"/>
      <c r="D2050" s="113"/>
      <c r="E2050" s="114"/>
      <c r="F2050" s="113"/>
      <c r="G2050" s="114"/>
      <c r="H2050" s="113"/>
    </row>
    <row r="2051" spans="2:8" x14ac:dyDescent="0.2">
      <c r="B2051" s="113"/>
      <c r="C2051" s="113"/>
      <c r="D2051" s="113"/>
      <c r="E2051" s="114"/>
      <c r="F2051" s="113"/>
      <c r="G2051" s="114"/>
      <c r="H2051" s="113"/>
    </row>
    <row r="2052" spans="2:8" x14ac:dyDescent="0.2">
      <c r="B2052" s="113"/>
      <c r="C2052" s="113"/>
      <c r="D2052" s="113"/>
      <c r="E2052" s="114"/>
      <c r="F2052" s="113"/>
      <c r="G2052" s="114"/>
      <c r="H2052" s="113"/>
    </row>
    <row r="2053" spans="2:8" x14ac:dyDescent="0.2">
      <c r="B2053" s="113"/>
      <c r="C2053" s="113"/>
      <c r="D2053" s="113"/>
      <c r="E2053" s="114"/>
      <c r="F2053" s="113"/>
      <c r="G2053" s="114"/>
      <c r="H2053" s="113"/>
    </row>
    <row r="2054" spans="2:8" x14ac:dyDescent="0.2">
      <c r="B2054" s="113"/>
      <c r="C2054" s="113"/>
      <c r="D2054" s="113"/>
      <c r="E2054" s="114"/>
      <c r="F2054" s="113"/>
      <c r="G2054" s="114"/>
      <c r="H2054" s="113"/>
    </row>
    <row r="2055" spans="2:8" x14ac:dyDescent="0.2">
      <c r="B2055" s="113"/>
      <c r="C2055" s="113"/>
      <c r="D2055" s="113"/>
      <c r="E2055" s="114"/>
      <c r="F2055" s="113"/>
      <c r="G2055" s="114"/>
      <c r="H2055" s="113"/>
    </row>
    <row r="2056" spans="2:8" x14ac:dyDescent="0.2">
      <c r="B2056" s="113"/>
      <c r="C2056" s="113"/>
      <c r="D2056" s="113"/>
      <c r="E2056" s="114"/>
      <c r="F2056" s="113"/>
      <c r="G2056" s="114"/>
      <c r="H2056" s="113"/>
    </row>
    <row r="2057" spans="2:8" x14ac:dyDescent="0.2">
      <c r="B2057" s="113"/>
      <c r="C2057" s="113"/>
      <c r="D2057" s="113"/>
      <c r="E2057" s="114"/>
      <c r="F2057" s="113"/>
      <c r="G2057" s="114"/>
      <c r="H2057" s="113"/>
    </row>
    <row r="2058" spans="2:8" x14ac:dyDescent="0.2">
      <c r="B2058" s="113"/>
      <c r="C2058" s="113"/>
      <c r="D2058" s="113"/>
      <c r="E2058" s="114"/>
      <c r="F2058" s="113"/>
      <c r="G2058" s="114"/>
      <c r="H2058" s="113"/>
    </row>
    <row r="2059" spans="2:8" x14ac:dyDescent="0.2">
      <c r="B2059" s="113"/>
      <c r="C2059" s="113"/>
      <c r="D2059" s="113"/>
      <c r="E2059" s="114"/>
      <c r="F2059" s="113"/>
      <c r="G2059" s="114"/>
      <c r="H2059" s="113"/>
    </row>
    <row r="2060" spans="2:8" x14ac:dyDescent="0.2">
      <c r="B2060" s="113"/>
      <c r="C2060" s="113"/>
      <c r="D2060" s="113"/>
      <c r="E2060" s="114"/>
      <c r="F2060" s="113"/>
      <c r="G2060" s="114"/>
      <c r="H2060" s="113"/>
    </row>
    <row r="2061" spans="2:8" x14ac:dyDescent="0.2">
      <c r="B2061" s="113"/>
      <c r="C2061" s="113"/>
      <c r="D2061" s="113"/>
      <c r="E2061" s="114"/>
      <c r="F2061" s="113"/>
      <c r="G2061" s="114"/>
      <c r="H2061" s="113"/>
    </row>
    <row r="2062" spans="2:8" x14ac:dyDescent="0.2">
      <c r="B2062" s="113"/>
      <c r="C2062" s="113"/>
      <c r="D2062" s="113"/>
      <c r="E2062" s="114"/>
      <c r="F2062" s="113"/>
      <c r="G2062" s="114"/>
      <c r="H2062" s="113"/>
    </row>
    <row r="2063" spans="2:8" x14ac:dyDescent="0.2">
      <c r="B2063" s="113"/>
      <c r="C2063" s="113"/>
      <c r="D2063" s="113"/>
      <c r="E2063" s="114"/>
      <c r="F2063" s="113"/>
      <c r="G2063" s="114"/>
      <c r="H2063" s="113"/>
    </row>
    <row r="2064" spans="2:8" x14ac:dyDescent="0.2">
      <c r="B2064" s="113"/>
      <c r="C2064" s="113"/>
      <c r="D2064" s="113"/>
      <c r="E2064" s="114"/>
      <c r="F2064" s="113"/>
      <c r="G2064" s="114"/>
      <c r="H2064" s="113"/>
    </row>
    <row r="2065" spans="2:8" x14ac:dyDescent="0.2">
      <c r="B2065" s="113"/>
      <c r="C2065" s="113"/>
      <c r="D2065" s="113"/>
      <c r="E2065" s="114"/>
      <c r="F2065" s="113"/>
      <c r="G2065" s="114"/>
      <c r="H2065" s="113"/>
    </row>
    <row r="2066" spans="2:8" x14ac:dyDescent="0.2">
      <c r="B2066" s="113"/>
      <c r="C2066" s="113"/>
      <c r="D2066" s="113"/>
      <c r="E2066" s="114"/>
      <c r="F2066" s="113"/>
      <c r="G2066" s="114"/>
      <c r="H2066" s="113"/>
    </row>
    <row r="2067" spans="2:8" x14ac:dyDescent="0.2">
      <c r="B2067" s="113"/>
      <c r="C2067" s="113"/>
      <c r="D2067" s="113"/>
      <c r="E2067" s="114"/>
      <c r="F2067" s="113"/>
      <c r="G2067" s="114"/>
      <c r="H2067" s="113"/>
    </row>
    <row r="2068" spans="2:8" x14ac:dyDescent="0.2">
      <c r="B2068" s="113"/>
      <c r="C2068" s="113"/>
      <c r="D2068" s="113"/>
      <c r="E2068" s="114"/>
      <c r="F2068" s="113"/>
      <c r="G2068" s="114"/>
      <c r="H2068" s="113"/>
    </row>
    <row r="2069" spans="2:8" x14ac:dyDescent="0.2">
      <c r="B2069" s="113"/>
      <c r="C2069" s="113"/>
      <c r="D2069" s="113"/>
      <c r="E2069" s="114"/>
      <c r="F2069" s="113"/>
      <c r="G2069" s="114"/>
      <c r="H2069" s="113"/>
    </row>
    <row r="2070" spans="2:8" x14ac:dyDescent="0.2">
      <c r="B2070" s="113"/>
      <c r="C2070" s="113"/>
      <c r="D2070" s="113"/>
      <c r="E2070" s="114"/>
      <c r="F2070" s="113"/>
      <c r="G2070" s="114"/>
      <c r="H2070" s="113"/>
    </row>
    <row r="2071" spans="2:8" x14ac:dyDescent="0.2">
      <c r="B2071" s="113"/>
      <c r="C2071" s="113"/>
      <c r="D2071" s="113"/>
      <c r="E2071" s="114"/>
      <c r="F2071" s="113"/>
      <c r="G2071" s="114"/>
      <c r="H2071" s="113"/>
    </row>
    <row r="2072" spans="2:8" x14ac:dyDescent="0.2">
      <c r="B2072" s="113"/>
      <c r="C2072" s="113"/>
      <c r="D2072" s="113"/>
      <c r="E2072" s="114"/>
      <c r="F2072" s="113"/>
      <c r="G2072" s="114"/>
      <c r="H2072" s="113"/>
    </row>
    <row r="2073" spans="2:8" x14ac:dyDescent="0.2">
      <c r="B2073" s="113"/>
      <c r="C2073" s="113"/>
      <c r="D2073" s="113"/>
      <c r="E2073" s="114"/>
      <c r="F2073" s="113"/>
      <c r="G2073" s="114"/>
      <c r="H2073" s="113"/>
    </row>
    <row r="2074" spans="2:8" x14ac:dyDescent="0.2">
      <c r="B2074" s="113"/>
      <c r="C2074" s="113"/>
      <c r="D2074" s="113"/>
      <c r="E2074" s="114"/>
      <c r="F2074" s="113"/>
      <c r="G2074" s="114"/>
      <c r="H2074" s="113"/>
    </row>
    <row r="2075" spans="2:8" x14ac:dyDescent="0.2">
      <c r="B2075" s="113"/>
      <c r="C2075" s="113"/>
      <c r="D2075" s="113"/>
      <c r="E2075" s="114"/>
      <c r="F2075" s="113"/>
      <c r="G2075" s="114"/>
      <c r="H2075" s="113"/>
    </row>
    <row r="2076" spans="2:8" x14ac:dyDescent="0.2">
      <c r="B2076" s="113"/>
      <c r="C2076" s="113"/>
      <c r="D2076" s="113"/>
      <c r="E2076" s="114"/>
      <c r="F2076" s="113"/>
      <c r="G2076" s="114"/>
      <c r="H2076" s="113"/>
    </row>
    <row r="2077" spans="2:8" x14ac:dyDescent="0.2">
      <c r="B2077" s="113"/>
      <c r="C2077" s="113"/>
      <c r="D2077" s="113"/>
      <c r="E2077" s="114"/>
      <c r="F2077" s="113"/>
      <c r="G2077" s="114"/>
      <c r="H2077" s="113"/>
    </row>
    <row r="2078" spans="2:8" x14ac:dyDescent="0.2">
      <c r="B2078" s="113"/>
      <c r="C2078" s="113"/>
      <c r="D2078" s="113"/>
      <c r="E2078" s="114"/>
      <c r="F2078" s="113"/>
      <c r="G2078" s="114"/>
      <c r="H2078" s="113"/>
    </row>
    <row r="2079" spans="2:8" x14ac:dyDescent="0.2">
      <c r="B2079" s="113"/>
      <c r="C2079" s="113"/>
      <c r="D2079" s="113"/>
      <c r="E2079" s="114"/>
      <c r="F2079" s="113"/>
      <c r="G2079" s="114"/>
      <c r="H2079" s="113"/>
    </row>
    <row r="2080" spans="2:8" x14ac:dyDescent="0.2">
      <c r="B2080" s="113"/>
      <c r="C2080" s="113"/>
      <c r="D2080" s="113"/>
      <c r="E2080" s="114"/>
      <c r="F2080" s="113"/>
      <c r="G2080" s="114"/>
      <c r="H2080" s="113"/>
    </row>
    <row r="2081" spans="2:8" x14ac:dyDescent="0.2">
      <c r="B2081" s="113"/>
      <c r="C2081" s="113"/>
      <c r="D2081" s="113"/>
      <c r="E2081" s="114"/>
      <c r="F2081" s="113"/>
      <c r="G2081" s="114"/>
      <c r="H2081" s="113"/>
    </row>
    <row r="2082" spans="2:8" x14ac:dyDescent="0.2">
      <c r="B2082" s="113"/>
      <c r="C2082" s="113"/>
      <c r="D2082" s="113"/>
      <c r="E2082" s="114"/>
      <c r="F2082" s="113"/>
      <c r="G2082" s="114"/>
      <c r="H2082" s="113"/>
    </row>
    <row r="2083" spans="2:8" x14ac:dyDescent="0.2">
      <c r="B2083" s="113"/>
      <c r="C2083" s="113"/>
      <c r="D2083" s="113"/>
      <c r="E2083" s="114"/>
      <c r="F2083" s="113"/>
      <c r="G2083" s="114"/>
      <c r="H2083" s="113"/>
    </row>
    <row r="2084" spans="2:8" x14ac:dyDescent="0.2">
      <c r="B2084" s="113"/>
      <c r="C2084" s="113"/>
      <c r="D2084" s="113"/>
      <c r="E2084" s="114"/>
      <c r="F2084" s="113"/>
      <c r="G2084" s="114"/>
      <c r="H2084" s="113"/>
    </row>
    <row r="2085" spans="2:8" x14ac:dyDescent="0.2">
      <c r="B2085" s="113"/>
      <c r="C2085" s="113"/>
      <c r="D2085" s="113"/>
      <c r="E2085" s="114"/>
      <c r="F2085" s="113"/>
      <c r="G2085" s="114"/>
      <c r="H2085" s="113"/>
    </row>
    <row r="2086" spans="2:8" x14ac:dyDescent="0.2">
      <c r="B2086" s="113"/>
      <c r="C2086" s="113"/>
      <c r="D2086" s="113"/>
      <c r="E2086" s="114"/>
      <c r="F2086" s="113"/>
      <c r="G2086" s="114"/>
      <c r="H2086" s="113"/>
    </row>
    <row r="2087" spans="2:8" x14ac:dyDescent="0.2">
      <c r="B2087" s="113"/>
      <c r="C2087" s="113"/>
      <c r="D2087" s="113"/>
      <c r="E2087" s="114"/>
      <c r="F2087" s="113"/>
      <c r="G2087" s="114"/>
      <c r="H2087" s="113"/>
    </row>
    <row r="2088" spans="2:8" x14ac:dyDescent="0.2">
      <c r="B2088" s="113"/>
      <c r="C2088" s="113"/>
      <c r="D2088" s="113"/>
      <c r="E2088" s="114"/>
      <c r="F2088" s="113"/>
      <c r="G2088" s="114"/>
      <c r="H2088" s="113"/>
    </row>
    <row r="2089" spans="2:8" x14ac:dyDescent="0.2">
      <c r="B2089" s="113"/>
      <c r="C2089" s="113"/>
      <c r="D2089" s="113"/>
      <c r="E2089" s="114"/>
      <c r="F2089" s="113"/>
      <c r="G2089" s="114"/>
      <c r="H2089" s="113"/>
    </row>
    <row r="2090" spans="2:8" x14ac:dyDescent="0.2">
      <c r="B2090" s="113"/>
      <c r="C2090" s="113"/>
      <c r="D2090" s="113"/>
      <c r="E2090" s="114"/>
      <c r="F2090" s="113"/>
      <c r="G2090" s="114"/>
      <c r="H2090" s="113"/>
    </row>
    <row r="2091" spans="2:8" x14ac:dyDescent="0.2">
      <c r="B2091" s="113"/>
      <c r="C2091" s="113"/>
      <c r="D2091" s="113"/>
      <c r="E2091" s="114"/>
      <c r="F2091" s="113"/>
      <c r="G2091" s="114"/>
      <c r="H2091" s="113"/>
    </row>
    <row r="2092" spans="2:8" x14ac:dyDescent="0.2">
      <c r="B2092" s="113"/>
      <c r="C2092" s="113"/>
      <c r="D2092" s="113"/>
      <c r="E2092" s="114"/>
      <c r="F2092" s="113"/>
      <c r="G2092" s="114"/>
      <c r="H2092" s="113"/>
    </row>
    <row r="2093" spans="2:8" x14ac:dyDescent="0.2">
      <c r="B2093" s="113"/>
      <c r="C2093" s="113"/>
      <c r="D2093" s="113"/>
      <c r="E2093" s="114"/>
      <c r="F2093" s="113"/>
      <c r="G2093" s="114"/>
      <c r="H2093" s="113"/>
    </row>
    <row r="2094" spans="2:8" x14ac:dyDescent="0.2">
      <c r="B2094" s="113"/>
      <c r="C2094" s="113"/>
      <c r="D2094" s="113"/>
      <c r="E2094" s="114"/>
      <c r="F2094" s="113"/>
      <c r="G2094" s="114"/>
      <c r="H2094" s="113"/>
    </row>
    <row r="2095" spans="2:8" x14ac:dyDescent="0.2">
      <c r="B2095" s="113"/>
      <c r="C2095" s="113"/>
      <c r="D2095" s="113"/>
      <c r="E2095" s="114"/>
      <c r="F2095" s="113"/>
      <c r="G2095" s="114"/>
      <c r="H2095" s="113"/>
    </row>
    <row r="2096" spans="2:8" x14ac:dyDescent="0.2">
      <c r="B2096" s="113"/>
      <c r="C2096" s="113"/>
      <c r="D2096" s="113"/>
      <c r="E2096" s="114"/>
      <c r="F2096" s="113"/>
      <c r="G2096" s="114"/>
      <c r="H2096" s="113"/>
    </row>
    <row r="2097" spans="2:8" x14ac:dyDescent="0.2">
      <c r="B2097" s="113"/>
      <c r="C2097" s="113"/>
      <c r="D2097" s="113"/>
      <c r="E2097" s="114"/>
      <c r="F2097" s="113"/>
      <c r="G2097" s="114"/>
      <c r="H2097" s="113"/>
    </row>
    <row r="2098" spans="2:8" x14ac:dyDescent="0.2">
      <c r="B2098" s="113"/>
      <c r="C2098" s="113"/>
      <c r="D2098" s="113"/>
      <c r="E2098" s="114"/>
      <c r="F2098" s="113"/>
      <c r="G2098" s="114"/>
      <c r="H2098" s="113"/>
    </row>
    <row r="2099" spans="2:8" x14ac:dyDescent="0.2">
      <c r="B2099" s="113"/>
      <c r="C2099" s="113"/>
      <c r="D2099" s="113"/>
      <c r="E2099" s="114"/>
      <c r="F2099" s="113"/>
      <c r="G2099" s="114"/>
      <c r="H2099" s="113"/>
    </row>
    <row r="2100" spans="2:8" x14ac:dyDescent="0.2">
      <c r="B2100" s="113"/>
      <c r="C2100" s="113"/>
      <c r="D2100" s="113"/>
      <c r="E2100" s="114"/>
      <c r="F2100" s="113"/>
      <c r="G2100" s="114"/>
      <c r="H2100" s="113"/>
    </row>
    <row r="2101" spans="2:8" x14ac:dyDescent="0.2">
      <c r="B2101" s="113"/>
      <c r="C2101" s="113"/>
      <c r="D2101" s="113"/>
      <c r="E2101" s="114"/>
      <c r="F2101" s="113"/>
      <c r="G2101" s="114"/>
      <c r="H2101" s="113"/>
    </row>
    <row r="2102" spans="2:8" x14ac:dyDescent="0.2">
      <c r="B2102" s="113"/>
      <c r="C2102" s="113"/>
      <c r="D2102" s="113"/>
      <c r="E2102" s="114"/>
      <c r="F2102" s="113"/>
      <c r="G2102" s="114"/>
      <c r="H2102" s="113"/>
    </row>
    <row r="2103" spans="2:8" x14ac:dyDescent="0.2">
      <c r="B2103" s="113"/>
      <c r="C2103" s="113"/>
      <c r="D2103" s="113"/>
      <c r="E2103" s="114"/>
      <c r="F2103" s="113"/>
      <c r="G2103" s="114"/>
      <c r="H2103" s="113"/>
    </row>
    <row r="2104" spans="2:8" x14ac:dyDescent="0.2">
      <c r="B2104" s="113"/>
      <c r="C2104" s="113"/>
      <c r="D2104" s="113"/>
      <c r="E2104" s="114"/>
      <c r="F2104" s="113"/>
      <c r="G2104" s="114"/>
      <c r="H2104" s="113"/>
    </row>
    <row r="2105" spans="2:8" x14ac:dyDescent="0.2">
      <c r="B2105" s="113"/>
      <c r="C2105" s="113"/>
      <c r="D2105" s="113"/>
      <c r="E2105" s="114"/>
      <c r="F2105" s="113"/>
      <c r="G2105" s="114"/>
      <c r="H2105" s="113"/>
    </row>
    <row r="2106" spans="2:8" x14ac:dyDescent="0.2">
      <c r="B2106" s="113"/>
      <c r="C2106" s="113"/>
      <c r="D2106" s="113"/>
      <c r="E2106" s="114"/>
      <c r="F2106" s="113"/>
      <c r="G2106" s="114"/>
      <c r="H2106" s="113"/>
    </row>
    <row r="2107" spans="2:8" x14ac:dyDescent="0.2">
      <c r="B2107" s="113"/>
      <c r="C2107" s="113"/>
      <c r="D2107" s="113"/>
      <c r="E2107" s="114"/>
      <c r="F2107" s="113"/>
      <c r="G2107" s="114"/>
      <c r="H2107" s="113"/>
    </row>
    <row r="2108" spans="2:8" x14ac:dyDescent="0.2">
      <c r="B2108" s="113"/>
      <c r="C2108" s="113"/>
      <c r="D2108" s="113"/>
      <c r="E2108" s="114"/>
      <c r="F2108" s="113"/>
      <c r="G2108" s="114"/>
      <c r="H2108" s="113"/>
    </row>
    <row r="2109" spans="2:8" x14ac:dyDescent="0.2">
      <c r="B2109" s="113"/>
      <c r="C2109" s="113"/>
      <c r="D2109" s="113"/>
      <c r="E2109" s="114"/>
      <c r="F2109" s="113"/>
      <c r="G2109" s="114"/>
      <c r="H2109" s="113"/>
    </row>
    <row r="2110" spans="2:8" x14ac:dyDescent="0.2">
      <c r="B2110" s="113"/>
      <c r="C2110" s="113"/>
      <c r="D2110" s="113"/>
      <c r="E2110" s="114"/>
      <c r="F2110" s="113"/>
      <c r="G2110" s="114"/>
      <c r="H2110" s="113"/>
    </row>
    <row r="2111" spans="2:8" x14ac:dyDescent="0.2">
      <c r="B2111" s="113"/>
      <c r="C2111" s="113"/>
      <c r="D2111" s="113"/>
      <c r="E2111" s="114"/>
      <c r="F2111" s="113"/>
      <c r="G2111" s="114"/>
      <c r="H2111" s="113"/>
    </row>
    <row r="2112" spans="2:8" x14ac:dyDescent="0.2">
      <c r="B2112" s="113"/>
      <c r="C2112" s="113"/>
      <c r="D2112" s="113"/>
      <c r="E2112" s="114"/>
      <c r="F2112" s="113"/>
      <c r="G2112" s="114"/>
      <c r="H2112" s="113"/>
    </row>
    <row r="2113" spans="2:8" x14ac:dyDescent="0.2">
      <c r="B2113" s="113"/>
      <c r="C2113" s="113"/>
      <c r="D2113" s="113"/>
      <c r="E2113" s="114"/>
      <c r="F2113" s="113"/>
      <c r="G2113" s="114"/>
      <c r="H2113" s="113"/>
    </row>
    <row r="2114" spans="2:8" x14ac:dyDescent="0.2">
      <c r="B2114" s="113"/>
      <c r="C2114" s="113"/>
      <c r="D2114" s="113"/>
      <c r="E2114" s="114"/>
      <c r="F2114" s="113"/>
      <c r="G2114" s="114"/>
      <c r="H2114" s="113"/>
    </row>
    <row r="2115" spans="2:8" x14ac:dyDescent="0.2">
      <c r="B2115" s="113"/>
      <c r="C2115" s="113"/>
      <c r="D2115" s="113"/>
      <c r="E2115" s="114"/>
      <c r="F2115" s="113"/>
      <c r="G2115" s="114"/>
      <c r="H2115" s="113"/>
    </row>
    <row r="2116" spans="2:8" x14ac:dyDescent="0.2">
      <c r="B2116" s="113"/>
      <c r="C2116" s="113"/>
      <c r="D2116" s="113"/>
      <c r="E2116" s="114"/>
      <c r="F2116" s="113"/>
      <c r="G2116" s="114"/>
      <c r="H2116" s="113"/>
    </row>
    <row r="2117" spans="2:8" x14ac:dyDescent="0.2">
      <c r="B2117" s="113"/>
      <c r="C2117" s="113"/>
      <c r="D2117" s="113"/>
      <c r="E2117" s="114"/>
      <c r="F2117" s="113"/>
      <c r="G2117" s="114"/>
      <c r="H2117" s="113"/>
    </row>
    <row r="2118" spans="2:8" x14ac:dyDescent="0.2">
      <c r="B2118" s="113"/>
      <c r="C2118" s="113"/>
      <c r="D2118" s="113"/>
      <c r="E2118" s="114"/>
      <c r="F2118" s="113"/>
      <c r="G2118" s="114"/>
      <c r="H2118" s="113"/>
    </row>
    <row r="2119" spans="2:8" x14ac:dyDescent="0.2">
      <c r="B2119" s="113"/>
      <c r="C2119" s="113"/>
      <c r="D2119" s="113"/>
      <c r="E2119" s="114"/>
      <c r="F2119" s="113"/>
      <c r="G2119" s="114"/>
      <c r="H2119" s="113"/>
    </row>
    <row r="2120" spans="2:8" x14ac:dyDescent="0.2">
      <c r="B2120" s="113"/>
      <c r="C2120" s="113"/>
      <c r="D2120" s="113"/>
      <c r="E2120" s="114"/>
      <c r="F2120" s="113"/>
      <c r="G2120" s="114"/>
      <c r="H2120" s="113"/>
    </row>
    <row r="2121" spans="2:8" x14ac:dyDescent="0.2">
      <c r="B2121" s="113"/>
      <c r="C2121" s="113"/>
      <c r="D2121" s="113"/>
      <c r="E2121" s="114"/>
      <c r="F2121" s="113"/>
      <c r="G2121" s="114"/>
      <c r="H2121" s="113"/>
    </row>
    <row r="2122" spans="2:8" x14ac:dyDescent="0.2">
      <c r="B2122" s="113"/>
      <c r="C2122" s="113"/>
      <c r="D2122" s="113"/>
      <c r="E2122" s="114"/>
      <c r="F2122" s="113"/>
      <c r="G2122" s="114"/>
      <c r="H2122" s="113"/>
    </row>
    <row r="2123" spans="2:8" x14ac:dyDescent="0.2">
      <c r="B2123" s="113"/>
      <c r="C2123" s="113"/>
      <c r="D2123" s="113"/>
      <c r="E2123" s="114"/>
      <c r="F2123" s="113"/>
      <c r="G2123" s="114"/>
      <c r="H2123" s="113"/>
    </row>
    <row r="2124" spans="2:8" x14ac:dyDescent="0.2">
      <c r="B2124" s="113"/>
      <c r="C2124" s="113"/>
      <c r="D2124" s="113"/>
      <c r="E2124" s="114"/>
      <c r="F2124" s="113"/>
      <c r="G2124" s="114"/>
      <c r="H2124" s="113"/>
    </row>
    <row r="2125" spans="2:8" x14ac:dyDescent="0.2">
      <c r="B2125" s="113"/>
      <c r="C2125" s="113"/>
      <c r="D2125" s="113"/>
      <c r="E2125" s="114"/>
      <c r="F2125" s="113"/>
      <c r="G2125" s="114"/>
      <c r="H2125" s="113"/>
    </row>
    <row r="2126" spans="2:8" x14ac:dyDescent="0.2">
      <c r="B2126" s="113"/>
      <c r="C2126" s="113"/>
      <c r="D2126" s="113"/>
      <c r="E2126" s="114"/>
      <c r="F2126" s="113"/>
      <c r="G2126" s="114"/>
      <c r="H2126" s="113"/>
    </row>
    <row r="2127" spans="2:8" x14ac:dyDescent="0.2">
      <c r="B2127" s="113"/>
      <c r="C2127" s="113"/>
      <c r="D2127" s="113"/>
      <c r="E2127" s="114"/>
      <c r="F2127" s="113"/>
      <c r="G2127" s="114"/>
      <c r="H2127" s="113"/>
    </row>
    <row r="2128" spans="2:8" x14ac:dyDescent="0.2">
      <c r="B2128" s="113"/>
      <c r="C2128" s="113"/>
      <c r="D2128" s="113"/>
      <c r="E2128" s="114"/>
      <c r="F2128" s="113"/>
      <c r="G2128" s="114"/>
      <c r="H2128" s="113"/>
    </row>
    <row r="2129" spans="2:8" x14ac:dyDescent="0.2">
      <c r="B2129" s="113"/>
      <c r="C2129" s="113"/>
      <c r="D2129" s="113"/>
      <c r="E2129" s="114"/>
      <c r="F2129" s="113"/>
      <c r="G2129" s="114"/>
      <c r="H2129" s="113"/>
    </row>
    <row r="2130" spans="2:8" x14ac:dyDescent="0.2">
      <c r="B2130" s="113"/>
      <c r="C2130" s="113"/>
      <c r="D2130" s="113"/>
      <c r="E2130" s="114"/>
      <c r="F2130" s="113"/>
      <c r="G2130" s="114"/>
      <c r="H2130" s="113"/>
    </row>
    <row r="2131" spans="2:8" x14ac:dyDescent="0.2">
      <c r="B2131" s="113"/>
      <c r="C2131" s="113"/>
      <c r="D2131" s="113"/>
      <c r="E2131" s="114"/>
      <c r="F2131" s="113"/>
      <c r="G2131" s="114"/>
      <c r="H2131" s="113"/>
    </row>
    <row r="2132" spans="2:8" x14ac:dyDescent="0.2">
      <c r="B2132" s="113"/>
      <c r="C2132" s="113"/>
      <c r="D2132" s="113"/>
      <c r="E2132" s="114"/>
      <c r="F2132" s="113"/>
      <c r="G2132" s="114"/>
      <c r="H2132" s="113"/>
    </row>
    <row r="2133" spans="2:8" x14ac:dyDescent="0.2">
      <c r="B2133" s="113"/>
      <c r="C2133" s="113"/>
      <c r="D2133" s="113"/>
      <c r="E2133" s="114"/>
      <c r="F2133" s="113"/>
      <c r="G2133" s="114"/>
      <c r="H2133" s="113"/>
    </row>
    <row r="2134" spans="2:8" x14ac:dyDescent="0.2">
      <c r="B2134" s="113"/>
      <c r="C2134" s="113"/>
      <c r="D2134" s="113"/>
      <c r="E2134" s="114"/>
      <c r="F2134" s="113"/>
      <c r="G2134" s="114"/>
      <c r="H2134" s="113"/>
    </row>
    <row r="2135" spans="2:8" x14ac:dyDescent="0.2">
      <c r="B2135" s="113"/>
      <c r="C2135" s="113"/>
      <c r="D2135" s="113"/>
      <c r="E2135" s="114"/>
      <c r="F2135" s="113"/>
      <c r="G2135" s="114"/>
      <c r="H2135" s="113"/>
    </row>
    <row r="2136" spans="2:8" x14ac:dyDescent="0.2">
      <c r="B2136" s="113"/>
      <c r="C2136" s="113"/>
      <c r="D2136" s="113"/>
      <c r="E2136" s="114"/>
      <c r="F2136" s="113"/>
      <c r="G2136" s="114"/>
      <c r="H2136" s="113"/>
    </row>
    <row r="2137" spans="2:8" x14ac:dyDescent="0.2">
      <c r="B2137" s="113"/>
      <c r="C2137" s="113"/>
      <c r="D2137" s="113"/>
      <c r="E2137" s="114"/>
      <c r="F2137" s="113"/>
      <c r="G2137" s="114"/>
      <c r="H2137" s="113"/>
    </row>
    <row r="2138" spans="2:8" x14ac:dyDescent="0.2">
      <c r="B2138" s="113"/>
      <c r="C2138" s="113"/>
      <c r="D2138" s="113"/>
      <c r="E2138" s="114"/>
      <c r="F2138" s="113"/>
      <c r="G2138" s="114"/>
      <c r="H2138" s="113"/>
    </row>
    <row r="2139" spans="2:8" x14ac:dyDescent="0.2">
      <c r="B2139" s="113"/>
      <c r="C2139" s="113"/>
      <c r="D2139" s="113"/>
      <c r="E2139" s="114"/>
      <c r="F2139" s="113"/>
      <c r="G2139" s="114"/>
      <c r="H2139" s="113"/>
    </row>
    <row r="2140" spans="2:8" x14ac:dyDescent="0.2">
      <c r="B2140" s="113"/>
      <c r="C2140" s="113"/>
      <c r="D2140" s="113"/>
      <c r="E2140" s="114"/>
      <c r="F2140" s="113"/>
      <c r="G2140" s="114"/>
      <c r="H2140" s="113"/>
    </row>
    <row r="2141" spans="2:8" x14ac:dyDescent="0.2">
      <c r="B2141" s="113"/>
      <c r="C2141" s="113"/>
      <c r="D2141" s="113"/>
      <c r="E2141" s="114"/>
      <c r="F2141" s="113"/>
      <c r="G2141" s="114"/>
      <c r="H2141" s="113"/>
    </row>
    <row r="2142" spans="2:8" x14ac:dyDescent="0.2">
      <c r="B2142" s="113"/>
      <c r="C2142" s="113"/>
      <c r="D2142" s="113"/>
      <c r="E2142" s="114"/>
      <c r="F2142" s="113"/>
      <c r="G2142" s="114"/>
      <c r="H2142" s="113"/>
    </row>
    <row r="2143" spans="2:8" x14ac:dyDescent="0.2">
      <c r="B2143" s="113"/>
      <c r="C2143" s="113"/>
      <c r="D2143" s="113"/>
      <c r="E2143" s="114"/>
      <c r="F2143" s="113"/>
      <c r="G2143" s="114"/>
      <c r="H2143" s="113"/>
    </row>
    <row r="2144" spans="2:8" x14ac:dyDescent="0.2">
      <c r="B2144" s="113"/>
      <c r="C2144" s="113"/>
      <c r="D2144" s="113"/>
      <c r="E2144" s="114"/>
      <c r="F2144" s="113"/>
      <c r="G2144" s="114"/>
      <c r="H2144" s="113"/>
    </row>
    <row r="2145" spans="2:8" x14ac:dyDescent="0.2">
      <c r="B2145" s="113"/>
      <c r="C2145" s="113"/>
      <c r="D2145" s="113"/>
      <c r="E2145" s="114"/>
      <c r="F2145" s="113"/>
      <c r="G2145" s="114"/>
      <c r="H2145" s="113"/>
    </row>
    <row r="2146" spans="2:8" x14ac:dyDescent="0.2">
      <c r="B2146" s="113"/>
      <c r="C2146" s="113"/>
      <c r="D2146" s="113"/>
      <c r="E2146" s="114"/>
      <c r="F2146" s="113"/>
      <c r="G2146" s="114"/>
      <c r="H2146" s="113"/>
    </row>
    <row r="2147" spans="2:8" x14ac:dyDescent="0.2">
      <c r="B2147" s="113"/>
      <c r="C2147" s="113"/>
      <c r="D2147" s="113"/>
      <c r="E2147" s="114"/>
      <c r="F2147" s="113"/>
      <c r="G2147" s="114"/>
      <c r="H2147" s="113"/>
    </row>
    <row r="2148" spans="2:8" x14ac:dyDescent="0.2">
      <c r="B2148" s="113"/>
      <c r="C2148" s="113"/>
      <c r="D2148" s="113"/>
      <c r="E2148" s="114"/>
      <c r="F2148" s="113"/>
      <c r="G2148" s="114"/>
      <c r="H2148" s="113"/>
    </row>
    <row r="2149" spans="2:8" x14ac:dyDescent="0.2">
      <c r="B2149" s="113"/>
      <c r="C2149" s="113"/>
      <c r="D2149" s="113"/>
      <c r="E2149" s="114"/>
      <c r="F2149" s="113"/>
      <c r="G2149" s="114"/>
      <c r="H2149" s="113"/>
    </row>
    <row r="2150" spans="2:8" x14ac:dyDescent="0.2">
      <c r="B2150" s="113"/>
      <c r="C2150" s="113"/>
      <c r="D2150" s="113"/>
      <c r="E2150" s="114"/>
      <c r="F2150" s="113"/>
      <c r="G2150" s="114"/>
      <c r="H2150" s="113"/>
    </row>
    <row r="2151" spans="2:8" x14ac:dyDescent="0.2">
      <c r="B2151" s="113"/>
      <c r="C2151" s="113"/>
      <c r="D2151" s="113"/>
      <c r="E2151" s="114"/>
      <c r="F2151" s="113"/>
      <c r="G2151" s="114"/>
      <c r="H2151" s="113"/>
    </row>
    <row r="2152" spans="2:8" x14ac:dyDescent="0.2">
      <c r="B2152" s="113"/>
      <c r="C2152" s="113"/>
      <c r="D2152" s="113"/>
      <c r="E2152" s="114"/>
      <c r="F2152" s="113"/>
      <c r="G2152" s="114"/>
      <c r="H2152" s="113"/>
    </row>
    <row r="2153" spans="2:8" x14ac:dyDescent="0.2">
      <c r="B2153" s="113"/>
      <c r="C2153" s="113"/>
      <c r="D2153" s="113"/>
      <c r="E2153" s="114"/>
      <c r="F2153" s="113"/>
      <c r="G2153" s="114"/>
      <c r="H2153" s="113"/>
    </row>
    <row r="2154" spans="2:8" x14ac:dyDescent="0.2">
      <c r="B2154" s="113"/>
      <c r="C2154" s="113"/>
      <c r="D2154" s="113"/>
      <c r="E2154" s="114"/>
      <c r="F2154" s="113"/>
      <c r="G2154" s="114"/>
      <c r="H2154" s="113"/>
    </row>
    <row r="2155" spans="2:8" x14ac:dyDescent="0.2">
      <c r="B2155" s="113"/>
      <c r="C2155" s="113"/>
      <c r="D2155" s="113"/>
      <c r="E2155" s="114"/>
      <c r="F2155" s="113"/>
      <c r="G2155" s="114"/>
      <c r="H2155" s="113"/>
    </row>
    <row r="2156" spans="2:8" x14ac:dyDescent="0.2">
      <c r="B2156" s="113"/>
      <c r="C2156" s="113"/>
      <c r="D2156" s="113"/>
      <c r="E2156" s="114"/>
      <c r="F2156" s="113"/>
      <c r="G2156" s="114"/>
      <c r="H2156" s="113"/>
    </row>
    <row r="2157" spans="2:8" x14ac:dyDescent="0.2">
      <c r="B2157" s="113"/>
      <c r="C2157" s="113"/>
      <c r="D2157" s="113"/>
      <c r="E2157" s="114"/>
      <c r="F2157" s="113"/>
      <c r="G2157" s="114"/>
      <c r="H2157" s="113"/>
    </row>
    <row r="2158" spans="2:8" x14ac:dyDescent="0.2">
      <c r="B2158" s="113"/>
      <c r="C2158" s="113"/>
      <c r="D2158" s="113"/>
      <c r="E2158" s="114"/>
      <c r="F2158" s="113"/>
      <c r="G2158" s="114"/>
      <c r="H2158" s="113"/>
    </row>
    <row r="2159" spans="2:8" x14ac:dyDescent="0.2">
      <c r="B2159" s="113"/>
      <c r="C2159" s="113"/>
      <c r="D2159" s="113"/>
      <c r="E2159" s="114"/>
      <c r="F2159" s="113"/>
      <c r="G2159" s="114"/>
      <c r="H2159" s="113"/>
    </row>
    <row r="2160" spans="2:8" x14ac:dyDescent="0.2">
      <c r="B2160" s="113"/>
      <c r="C2160" s="113"/>
      <c r="D2160" s="113"/>
      <c r="E2160" s="114"/>
      <c r="F2160" s="113"/>
      <c r="G2160" s="114"/>
      <c r="H2160" s="113"/>
    </row>
    <row r="2161" spans="2:8" x14ac:dyDescent="0.2">
      <c r="B2161" s="113"/>
      <c r="C2161" s="113"/>
      <c r="D2161" s="113"/>
      <c r="E2161" s="114"/>
      <c r="F2161" s="113"/>
      <c r="G2161" s="114"/>
      <c r="H2161" s="113"/>
    </row>
    <row r="2162" spans="2:8" x14ac:dyDescent="0.2">
      <c r="B2162" s="113"/>
      <c r="C2162" s="113"/>
      <c r="D2162" s="113"/>
      <c r="E2162" s="114"/>
      <c r="F2162" s="113"/>
      <c r="G2162" s="114"/>
      <c r="H2162" s="113"/>
    </row>
    <row r="2163" spans="2:8" x14ac:dyDescent="0.2">
      <c r="B2163" s="113"/>
      <c r="C2163" s="113"/>
      <c r="D2163" s="113"/>
      <c r="E2163" s="114"/>
      <c r="F2163" s="113"/>
      <c r="G2163" s="114"/>
      <c r="H2163" s="113"/>
    </row>
    <row r="2164" spans="2:8" x14ac:dyDescent="0.2">
      <c r="B2164" s="113"/>
      <c r="C2164" s="113"/>
      <c r="D2164" s="113"/>
      <c r="E2164" s="114"/>
      <c r="F2164" s="113"/>
      <c r="G2164" s="114"/>
      <c r="H2164" s="113"/>
    </row>
    <row r="2165" spans="2:8" x14ac:dyDescent="0.2">
      <c r="B2165" s="113"/>
      <c r="C2165" s="113"/>
      <c r="D2165" s="113"/>
      <c r="E2165" s="114"/>
      <c r="F2165" s="113"/>
      <c r="G2165" s="114"/>
      <c r="H2165" s="113"/>
    </row>
    <row r="2166" spans="2:8" x14ac:dyDescent="0.2">
      <c r="B2166" s="113"/>
      <c r="C2166" s="113"/>
      <c r="D2166" s="113"/>
      <c r="E2166" s="114"/>
      <c r="F2166" s="113"/>
      <c r="G2166" s="114"/>
      <c r="H2166" s="113"/>
    </row>
    <row r="2167" spans="2:8" x14ac:dyDescent="0.2">
      <c r="B2167" s="113"/>
      <c r="C2167" s="113"/>
      <c r="D2167" s="113"/>
      <c r="E2167" s="114"/>
      <c r="F2167" s="113"/>
      <c r="G2167" s="114"/>
      <c r="H2167" s="113"/>
    </row>
    <row r="2168" spans="2:8" x14ac:dyDescent="0.2">
      <c r="B2168" s="113"/>
      <c r="C2168" s="113"/>
      <c r="D2168" s="113"/>
      <c r="E2168" s="114"/>
      <c r="F2168" s="113"/>
      <c r="G2168" s="114"/>
      <c r="H2168" s="113"/>
    </row>
    <row r="2169" spans="2:8" x14ac:dyDescent="0.2">
      <c r="B2169" s="113"/>
      <c r="C2169" s="113"/>
      <c r="D2169" s="113"/>
      <c r="E2169" s="114"/>
      <c r="F2169" s="113"/>
      <c r="G2169" s="114"/>
      <c r="H2169" s="113"/>
    </row>
    <row r="2170" spans="2:8" x14ac:dyDescent="0.2">
      <c r="B2170" s="113"/>
      <c r="C2170" s="113"/>
      <c r="D2170" s="113"/>
      <c r="E2170" s="114"/>
      <c r="F2170" s="113"/>
      <c r="G2170" s="114"/>
      <c r="H2170" s="113"/>
    </row>
    <row r="2171" spans="2:8" x14ac:dyDescent="0.2">
      <c r="B2171" s="113"/>
      <c r="C2171" s="113"/>
      <c r="D2171" s="113"/>
      <c r="E2171" s="114"/>
      <c r="F2171" s="113"/>
      <c r="G2171" s="114"/>
      <c r="H2171" s="113"/>
    </row>
    <row r="2172" spans="2:8" x14ac:dyDescent="0.2">
      <c r="B2172" s="113"/>
      <c r="C2172" s="113"/>
      <c r="D2172" s="113"/>
      <c r="E2172" s="114"/>
      <c r="F2172" s="113"/>
      <c r="G2172" s="114"/>
      <c r="H2172" s="113"/>
    </row>
    <row r="2173" spans="2:8" x14ac:dyDescent="0.2">
      <c r="B2173" s="113"/>
      <c r="C2173" s="113"/>
      <c r="D2173" s="113"/>
      <c r="E2173" s="114"/>
      <c r="F2173" s="113"/>
      <c r="G2173" s="114"/>
      <c r="H2173" s="113"/>
    </row>
    <row r="2174" spans="2:8" x14ac:dyDescent="0.2">
      <c r="B2174" s="113"/>
      <c r="C2174" s="113"/>
      <c r="D2174" s="113"/>
      <c r="E2174" s="114"/>
      <c r="F2174" s="113"/>
      <c r="G2174" s="114"/>
      <c r="H2174" s="113"/>
    </row>
    <row r="2175" spans="2:8" x14ac:dyDescent="0.2">
      <c r="B2175" s="113"/>
      <c r="C2175" s="113"/>
      <c r="D2175" s="113"/>
      <c r="E2175" s="114"/>
      <c r="F2175" s="113"/>
      <c r="G2175" s="114"/>
      <c r="H2175" s="113"/>
    </row>
    <row r="2176" spans="2:8" x14ac:dyDescent="0.2">
      <c r="B2176" s="113"/>
      <c r="C2176" s="113"/>
      <c r="D2176" s="113"/>
      <c r="E2176" s="114"/>
      <c r="F2176" s="113"/>
      <c r="G2176" s="114"/>
      <c r="H2176" s="113"/>
    </row>
    <row r="2177" spans="2:8" x14ac:dyDescent="0.2">
      <c r="B2177" s="113"/>
      <c r="C2177" s="113"/>
      <c r="D2177" s="113"/>
      <c r="E2177" s="114"/>
      <c r="F2177" s="113"/>
      <c r="G2177" s="114"/>
      <c r="H2177" s="113"/>
    </row>
    <row r="2178" spans="2:8" x14ac:dyDescent="0.2">
      <c r="B2178" s="113"/>
      <c r="C2178" s="113"/>
      <c r="D2178" s="113"/>
      <c r="E2178" s="114"/>
      <c r="F2178" s="113"/>
      <c r="G2178" s="114"/>
      <c r="H2178" s="113"/>
    </row>
    <row r="2179" spans="2:8" x14ac:dyDescent="0.2">
      <c r="B2179" s="113"/>
      <c r="C2179" s="113"/>
      <c r="D2179" s="113"/>
      <c r="E2179" s="114"/>
      <c r="F2179" s="113"/>
      <c r="G2179" s="114"/>
      <c r="H2179" s="113"/>
    </row>
    <row r="2180" spans="2:8" x14ac:dyDescent="0.2">
      <c r="B2180" s="113"/>
      <c r="C2180" s="113"/>
      <c r="D2180" s="113"/>
      <c r="E2180" s="114"/>
      <c r="F2180" s="113"/>
      <c r="G2180" s="114"/>
      <c r="H2180" s="113"/>
    </row>
    <row r="2181" spans="2:8" x14ac:dyDescent="0.2">
      <c r="B2181" s="113"/>
      <c r="C2181" s="113"/>
      <c r="D2181" s="113"/>
      <c r="E2181" s="114"/>
      <c r="F2181" s="113"/>
      <c r="G2181" s="114"/>
      <c r="H2181" s="113"/>
    </row>
    <row r="2182" spans="2:8" x14ac:dyDescent="0.2">
      <c r="B2182" s="113"/>
      <c r="C2182" s="113"/>
      <c r="D2182" s="113"/>
      <c r="E2182" s="114"/>
      <c r="F2182" s="113"/>
      <c r="G2182" s="114"/>
      <c r="H2182" s="113"/>
    </row>
    <row r="2183" spans="2:8" x14ac:dyDescent="0.2">
      <c r="B2183" s="113"/>
      <c r="C2183" s="113"/>
      <c r="D2183" s="113"/>
      <c r="E2183" s="114"/>
      <c r="F2183" s="113"/>
      <c r="G2183" s="114"/>
      <c r="H2183" s="113"/>
    </row>
    <row r="2184" spans="2:8" x14ac:dyDescent="0.2">
      <c r="B2184" s="113"/>
      <c r="C2184" s="113"/>
      <c r="D2184" s="113"/>
      <c r="E2184" s="114"/>
      <c r="F2184" s="113"/>
      <c r="G2184" s="114"/>
      <c r="H2184" s="113"/>
    </row>
    <row r="2185" spans="2:8" x14ac:dyDescent="0.2">
      <c r="B2185" s="113"/>
      <c r="C2185" s="113"/>
      <c r="D2185" s="113"/>
      <c r="E2185" s="114"/>
      <c r="F2185" s="113"/>
      <c r="G2185" s="114"/>
      <c r="H2185" s="113"/>
    </row>
    <row r="2186" spans="2:8" x14ac:dyDescent="0.2">
      <c r="B2186" s="113"/>
      <c r="C2186" s="113"/>
      <c r="D2186" s="113"/>
      <c r="E2186" s="114"/>
      <c r="F2186" s="113"/>
      <c r="G2186" s="114"/>
      <c r="H2186" s="113"/>
    </row>
    <row r="2187" spans="2:8" x14ac:dyDescent="0.2">
      <c r="B2187" s="113"/>
      <c r="C2187" s="113"/>
      <c r="D2187" s="113"/>
      <c r="E2187" s="114"/>
      <c r="F2187" s="113"/>
      <c r="G2187" s="114"/>
      <c r="H2187" s="113"/>
    </row>
    <row r="2188" spans="2:8" x14ac:dyDescent="0.2">
      <c r="B2188" s="113"/>
      <c r="C2188" s="113"/>
      <c r="D2188" s="113"/>
      <c r="E2188" s="114"/>
      <c r="F2188" s="113"/>
      <c r="G2188" s="114"/>
      <c r="H2188" s="113"/>
    </row>
    <row r="2189" spans="2:8" x14ac:dyDescent="0.2">
      <c r="B2189" s="113"/>
      <c r="C2189" s="113"/>
      <c r="D2189" s="113"/>
      <c r="E2189" s="114"/>
      <c r="F2189" s="113"/>
      <c r="G2189" s="114"/>
      <c r="H2189" s="113"/>
    </row>
    <row r="2190" spans="2:8" x14ac:dyDescent="0.2">
      <c r="B2190" s="113"/>
      <c r="C2190" s="113"/>
      <c r="D2190" s="113"/>
      <c r="E2190" s="114"/>
      <c r="F2190" s="113"/>
      <c r="G2190" s="114"/>
      <c r="H2190" s="113"/>
    </row>
    <row r="2191" spans="2:8" x14ac:dyDescent="0.2">
      <c r="B2191" s="113"/>
      <c r="C2191" s="113"/>
      <c r="D2191" s="113"/>
      <c r="E2191" s="114"/>
      <c r="F2191" s="113"/>
      <c r="G2191" s="114"/>
      <c r="H2191" s="113"/>
    </row>
    <row r="2192" spans="2:8" x14ac:dyDescent="0.2">
      <c r="B2192" s="113"/>
      <c r="C2192" s="113"/>
      <c r="D2192" s="113"/>
      <c r="E2192" s="114"/>
      <c r="F2192" s="113"/>
      <c r="G2192" s="114"/>
      <c r="H2192" s="113"/>
    </row>
    <row r="2193" spans="2:8" x14ac:dyDescent="0.2">
      <c r="B2193" s="113"/>
      <c r="C2193" s="113"/>
      <c r="D2193" s="113"/>
      <c r="E2193" s="114"/>
      <c r="F2193" s="113"/>
      <c r="G2193" s="114"/>
      <c r="H2193" s="113"/>
    </row>
    <row r="2194" spans="2:8" x14ac:dyDescent="0.2">
      <c r="B2194" s="113"/>
      <c r="C2194" s="113"/>
      <c r="D2194" s="113"/>
      <c r="E2194" s="114"/>
      <c r="F2194" s="113"/>
      <c r="G2194" s="114"/>
      <c r="H2194" s="113"/>
    </row>
    <row r="2195" spans="2:8" x14ac:dyDescent="0.2">
      <c r="B2195" s="113"/>
      <c r="C2195" s="113"/>
      <c r="D2195" s="113"/>
      <c r="E2195" s="114"/>
      <c r="F2195" s="113"/>
      <c r="G2195" s="114"/>
      <c r="H2195" s="113"/>
    </row>
    <row r="2196" spans="2:8" x14ac:dyDescent="0.2">
      <c r="B2196" s="113"/>
      <c r="C2196" s="113"/>
      <c r="D2196" s="113"/>
      <c r="E2196" s="114"/>
      <c r="F2196" s="113"/>
      <c r="G2196" s="114"/>
      <c r="H2196" s="113"/>
    </row>
    <row r="2197" spans="2:8" x14ac:dyDescent="0.2">
      <c r="B2197" s="113"/>
      <c r="C2197" s="113"/>
      <c r="D2197" s="113"/>
      <c r="E2197" s="114"/>
      <c r="F2197" s="113"/>
      <c r="G2197" s="114"/>
      <c r="H2197" s="113"/>
    </row>
    <row r="2198" spans="2:8" x14ac:dyDescent="0.2">
      <c r="B2198" s="113"/>
      <c r="C2198" s="113"/>
      <c r="D2198" s="113"/>
      <c r="E2198" s="114"/>
      <c r="F2198" s="113"/>
      <c r="G2198" s="114"/>
      <c r="H2198" s="113"/>
    </row>
    <row r="2199" spans="2:8" x14ac:dyDescent="0.2">
      <c r="B2199" s="113"/>
      <c r="C2199" s="113"/>
      <c r="D2199" s="113"/>
      <c r="E2199" s="114"/>
      <c r="F2199" s="113"/>
      <c r="G2199" s="114"/>
      <c r="H2199" s="113"/>
    </row>
    <row r="2200" spans="2:8" x14ac:dyDescent="0.2">
      <c r="B2200" s="113"/>
      <c r="C2200" s="113"/>
      <c r="D2200" s="113"/>
      <c r="E2200" s="114"/>
      <c r="F2200" s="113"/>
      <c r="G2200" s="114"/>
      <c r="H2200" s="113"/>
    </row>
    <row r="2201" spans="2:8" x14ac:dyDescent="0.2">
      <c r="B2201" s="113"/>
      <c r="C2201" s="113"/>
      <c r="D2201" s="113"/>
      <c r="E2201" s="114"/>
      <c r="F2201" s="113"/>
      <c r="G2201" s="114"/>
      <c r="H2201" s="113"/>
    </row>
    <row r="2202" spans="2:8" x14ac:dyDescent="0.2">
      <c r="B2202" s="113"/>
      <c r="C2202" s="113"/>
      <c r="D2202" s="113"/>
      <c r="E2202" s="114"/>
      <c r="F2202" s="113"/>
      <c r="G2202" s="114"/>
      <c r="H2202" s="113"/>
    </row>
    <row r="2203" spans="2:8" x14ac:dyDescent="0.2">
      <c r="B2203" s="113"/>
      <c r="C2203" s="113"/>
      <c r="D2203" s="113"/>
      <c r="E2203" s="114"/>
      <c r="F2203" s="113"/>
      <c r="G2203" s="114"/>
      <c r="H2203" s="113"/>
    </row>
    <row r="2204" spans="2:8" x14ac:dyDescent="0.2">
      <c r="B2204" s="113"/>
      <c r="C2204" s="113"/>
      <c r="D2204" s="113"/>
      <c r="E2204" s="114"/>
      <c r="F2204" s="113"/>
      <c r="G2204" s="114"/>
      <c r="H2204" s="113"/>
    </row>
    <row r="2205" spans="2:8" x14ac:dyDescent="0.2">
      <c r="B2205" s="113"/>
      <c r="C2205" s="113"/>
      <c r="D2205" s="113"/>
      <c r="E2205" s="114"/>
      <c r="F2205" s="113"/>
      <c r="G2205" s="114"/>
      <c r="H2205" s="113"/>
    </row>
    <row r="2206" spans="2:8" x14ac:dyDescent="0.2">
      <c r="B2206" s="113"/>
      <c r="C2206" s="113"/>
      <c r="D2206" s="113"/>
      <c r="E2206" s="114"/>
      <c r="F2206" s="113"/>
      <c r="G2206" s="114"/>
      <c r="H2206" s="113"/>
    </row>
    <row r="2207" spans="2:8" x14ac:dyDescent="0.2">
      <c r="B2207" s="113"/>
      <c r="C2207" s="113"/>
      <c r="D2207" s="113"/>
      <c r="E2207" s="114"/>
      <c r="F2207" s="113"/>
      <c r="G2207" s="114"/>
      <c r="H2207" s="113"/>
    </row>
    <row r="2208" spans="2:8" x14ac:dyDescent="0.2">
      <c r="B2208" s="113"/>
      <c r="C2208" s="113"/>
      <c r="D2208" s="113"/>
      <c r="E2208" s="114"/>
      <c r="F2208" s="113"/>
      <c r="G2208" s="114"/>
      <c r="H2208" s="113"/>
    </row>
    <row r="2209" spans="2:8" x14ac:dyDescent="0.2">
      <c r="B2209" s="113"/>
      <c r="C2209" s="113"/>
      <c r="D2209" s="113"/>
      <c r="E2209" s="114"/>
      <c r="F2209" s="113"/>
      <c r="G2209" s="114"/>
      <c r="H2209" s="113"/>
    </row>
    <row r="2210" spans="2:8" x14ac:dyDescent="0.2">
      <c r="B2210" s="113"/>
      <c r="C2210" s="113"/>
      <c r="D2210" s="113"/>
      <c r="E2210" s="114"/>
      <c r="F2210" s="113"/>
      <c r="G2210" s="114"/>
      <c r="H2210" s="113"/>
    </row>
    <row r="2211" spans="2:8" x14ac:dyDescent="0.2">
      <c r="B2211" s="113"/>
      <c r="C2211" s="113"/>
      <c r="D2211" s="113"/>
      <c r="E2211" s="114"/>
      <c r="F2211" s="113"/>
      <c r="G2211" s="114"/>
      <c r="H2211" s="113"/>
    </row>
    <row r="2212" spans="2:8" x14ac:dyDescent="0.2">
      <c r="B2212" s="113"/>
      <c r="C2212" s="113"/>
      <c r="D2212" s="113"/>
      <c r="E2212" s="114"/>
      <c r="F2212" s="113"/>
      <c r="G2212" s="114"/>
      <c r="H2212" s="113"/>
    </row>
    <row r="2213" spans="2:8" x14ac:dyDescent="0.2">
      <c r="B2213" s="113"/>
      <c r="C2213" s="113"/>
      <c r="D2213" s="113"/>
      <c r="E2213" s="114"/>
      <c r="F2213" s="113"/>
      <c r="G2213" s="114"/>
      <c r="H2213" s="113"/>
    </row>
    <row r="2214" spans="2:8" x14ac:dyDescent="0.2">
      <c r="B2214" s="113"/>
      <c r="C2214" s="113"/>
      <c r="D2214" s="113"/>
      <c r="E2214" s="114"/>
      <c r="F2214" s="113"/>
      <c r="G2214" s="114"/>
      <c r="H2214" s="113"/>
    </row>
    <row r="2215" spans="2:8" x14ac:dyDescent="0.2">
      <c r="B2215" s="113"/>
      <c r="C2215" s="113"/>
      <c r="D2215" s="113"/>
      <c r="E2215" s="114"/>
      <c r="F2215" s="113"/>
      <c r="G2215" s="114"/>
      <c r="H2215" s="113"/>
    </row>
    <row r="2216" spans="2:8" x14ac:dyDescent="0.2">
      <c r="B2216" s="113"/>
      <c r="C2216" s="113"/>
      <c r="D2216" s="113"/>
      <c r="E2216" s="114"/>
      <c r="F2216" s="113"/>
      <c r="G2216" s="114"/>
      <c r="H2216" s="113"/>
    </row>
    <row r="2217" spans="2:8" x14ac:dyDescent="0.2">
      <c r="B2217" s="113"/>
      <c r="C2217" s="113"/>
      <c r="D2217" s="113"/>
      <c r="E2217" s="114"/>
      <c r="F2217" s="113"/>
      <c r="G2217" s="114"/>
      <c r="H2217" s="113"/>
    </row>
    <row r="2218" spans="2:8" x14ac:dyDescent="0.2">
      <c r="B2218" s="113"/>
      <c r="C2218" s="113"/>
      <c r="D2218" s="113"/>
      <c r="E2218" s="114"/>
      <c r="F2218" s="113"/>
      <c r="G2218" s="114"/>
      <c r="H2218" s="113"/>
    </row>
    <row r="2219" spans="2:8" x14ac:dyDescent="0.2">
      <c r="B2219" s="113"/>
      <c r="C2219" s="113"/>
      <c r="D2219" s="113"/>
      <c r="E2219" s="114"/>
      <c r="F2219" s="113"/>
      <c r="G2219" s="114"/>
      <c r="H2219" s="113"/>
    </row>
    <row r="2220" spans="2:8" x14ac:dyDescent="0.2">
      <c r="B2220" s="113"/>
      <c r="C2220" s="113"/>
      <c r="D2220" s="113"/>
      <c r="E2220" s="114"/>
      <c r="F2220" s="113"/>
      <c r="G2220" s="114"/>
      <c r="H2220" s="113"/>
    </row>
    <row r="2221" spans="2:8" x14ac:dyDescent="0.2">
      <c r="B2221" s="113"/>
      <c r="C2221" s="113"/>
      <c r="D2221" s="113"/>
      <c r="E2221" s="114"/>
      <c r="F2221" s="113"/>
      <c r="G2221" s="114"/>
      <c r="H2221" s="113"/>
    </row>
    <row r="2222" spans="2:8" x14ac:dyDescent="0.2">
      <c r="B2222" s="113"/>
      <c r="C2222" s="113"/>
      <c r="D2222" s="113"/>
      <c r="E2222" s="114"/>
      <c r="F2222" s="113"/>
      <c r="G2222" s="114"/>
      <c r="H2222" s="113"/>
    </row>
    <row r="2223" spans="2:8" x14ac:dyDescent="0.2">
      <c r="B2223" s="113"/>
      <c r="C2223" s="113"/>
      <c r="D2223" s="113"/>
      <c r="E2223" s="114"/>
      <c r="F2223" s="113"/>
      <c r="G2223" s="114"/>
      <c r="H2223" s="113"/>
    </row>
    <row r="2224" spans="2:8" x14ac:dyDescent="0.2">
      <c r="B2224" s="113"/>
      <c r="C2224" s="113"/>
      <c r="D2224" s="113"/>
      <c r="E2224" s="114"/>
      <c r="F2224" s="113"/>
      <c r="G2224" s="114"/>
      <c r="H2224" s="113"/>
    </row>
    <row r="2225" spans="2:8" x14ac:dyDescent="0.2">
      <c r="B2225" s="113"/>
      <c r="C2225" s="113"/>
      <c r="D2225" s="113"/>
      <c r="E2225" s="114"/>
      <c r="F2225" s="113"/>
      <c r="G2225" s="114"/>
      <c r="H2225" s="113"/>
    </row>
    <row r="2226" spans="2:8" x14ac:dyDescent="0.2">
      <c r="B2226" s="113"/>
      <c r="C2226" s="113"/>
      <c r="D2226" s="113"/>
      <c r="E2226" s="114"/>
      <c r="F2226" s="113"/>
      <c r="G2226" s="114"/>
      <c r="H2226" s="113"/>
    </row>
    <row r="2227" spans="2:8" x14ac:dyDescent="0.2">
      <c r="B2227" s="113"/>
      <c r="C2227" s="113"/>
      <c r="D2227" s="113"/>
      <c r="E2227" s="114"/>
      <c r="F2227" s="113"/>
      <c r="G2227" s="114"/>
      <c r="H2227" s="113"/>
    </row>
    <row r="2228" spans="2:8" x14ac:dyDescent="0.2">
      <c r="B2228" s="113"/>
      <c r="C2228" s="113"/>
      <c r="D2228" s="113"/>
      <c r="E2228" s="114"/>
      <c r="F2228" s="113"/>
      <c r="G2228" s="114"/>
      <c r="H2228" s="113"/>
    </row>
    <row r="2229" spans="2:8" x14ac:dyDescent="0.2">
      <c r="B2229" s="113"/>
      <c r="C2229" s="113"/>
      <c r="D2229" s="113"/>
      <c r="E2229" s="114"/>
      <c r="F2229" s="113"/>
      <c r="G2229" s="114"/>
      <c r="H2229" s="113"/>
    </row>
    <row r="2230" spans="2:8" x14ac:dyDescent="0.2">
      <c r="B2230" s="113"/>
      <c r="C2230" s="113"/>
      <c r="D2230" s="113"/>
      <c r="E2230" s="114"/>
      <c r="F2230" s="113"/>
      <c r="G2230" s="114"/>
      <c r="H2230" s="113"/>
    </row>
    <row r="2231" spans="2:8" x14ac:dyDescent="0.2">
      <c r="B2231" s="113"/>
      <c r="C2231" s="113"/>
      <c r="D2231" s="113"/>
      <c r="E2231" s="114"/>
      <c r="F2231" s="113"/>
      <c r="G2231" s="114"/>
      <c r="H2231" s="113"/>
    </row>
    <row r="2232" spans="2:8" x14ac:dyDescent="0.2">
      <c r="B2232" s="113"/>
      <c r="C2232" s="113"/>
      <c r="D2232" s="113"/>
      <c r="E2232" s="114"/>
      <c r="F2232" s="113"/>
      <c r="G2232" s="114"/>
      <c r="H2232" s="113"/>
    </row>
    <row r="2233" spans="2:8" x14ac:dyDescent="0.2">
      <c r="B2233" s="113"/>
      <c r="C2233" s="113"/>
      <c r="D2233" s="113"/>
      <c r="E2233" s="114"/>
      <c r="F2233" s="113"/>
      <c r="G2233" s="114"/>
      <c r="H2233" s="113"/>
    </row>
    <row r="2234" spans="2:8" x14ac:dyDescent="0.2">
      <c r="B2234" s="113"/>
      <c r="C2234" s="113"/>
      <c r="D2234" s="113"/>
      <c r="E2234" s="114"/>
      <c r="F2234" s="113"/>
      <c r="G2234" s="114"/>
      <c r="H2234" s="113"/>
    </row>
    <row r="2235" spans="2:8" x14ac:dyDescent="0.2">
      <c r="B2235" s="113"/>
      <c r="C2235" s="113"/>
      <c r="D2235" s="113"/>
      <c r="E2235" s="114"/>
      <c r="F2235" s="113"/>
      <c r="G2235" s="114"/>
      <c r="H2235" s="113"/>
    </row>
    <row r="2236" spans="2:8" x14ac:dyDescent="0.2">
      <c r="B2236" s="113"/>
      <c r="C2236" s="113"/>
      <c r="D2236" s="113"/>
      <c r="E2236" s="114"/>
      <c r="F2236" s="113"/>
      <c r="G2236" s="114"/>
      <c r="H2236" s="113"/>
    </row>
    <row r="2237" spans="2:8" x14ac:dyDescent="0.2">
      <c r="B2237" s="113"/>
      <c r="C2237" s="113"/>
      <c r="D2237" s="113"/>
      <c r="E2237" s="114"/>
      <c r="F2237" s="113"/>
      <c r="G2237" s="114"/>
      <c r="H2237" s="113"/>
    </row>
    <row r="2238" spans="2:8" x14ac:dyDescent="0.2">
      <c r="B2238" s="113"/>
      <c r="C2238" s="113"/>
      <c r="D2238" s="113"/>
      <c r="E2238" s="114"/>
      <c r="F2238" s="113"/>
      <c r="G2238" s="114"/>
      <c r="H2238" s="113"/>
    </row>
    <row r="2239" spans="2:8" x14ac:dyDescent="0.2">
      <c r="B2239" s="113"/>
      <c r="C2239" s="113"/>
      <c r="D2239" s="113"/>
      <c r="E2239" s="114"/>
      <c r="F2239" s="113"/>
      <c r="G2239" s="114"/>
      <c r="H2239" s="113"/>
    </row>
    <row r="2240" spans="2:8" x14ac:dyDescent="0.2">
      <c r="B2240" s="113"/>
      <c r="C2240" s="113"/>
      <c r="D2240" s="113"/>
      <c r="E2240" s="114"/>
      <c r="F2240" s="113"/>
      <c r="G2240" s="114"/>
      <c r="H2240" s="113"/>
    </row>
    <row r="2241" spans="2:8" x14ac:dyDescent="0.2">
      <c r="B2241" s="113"/>
      <c r="C2241" s="113"/>
      <c r="D2241" s="113"/>
      <c r="E2241" s="114"/>
      <c r="F2241" s="113"/>
      <c r="G2241" s="114"/>
      <c r="H2241" s="113"/>
    </row>
    <row r="2242" spans="2:8" x14ac:dyDescent="0.2">
      <c r="B2242" s="113"/>
      <c r="C2242" s="113"/>
      <c r="D2242" s="113"/>
      <c r="E2242" s="114"/>
      <c r="F2242" s="113"/>
      <c r="G2242" s="114"/>
      <c r="H2242" s="113"/>
    </row>
    <row r="2243" spans="2:8" x14ac:dyDescent="0.2">
      <c r="B2243" s="113"/>
      <c r="C2243" s="113"/>
      <c r="D2243" s="113"/>
      <c r="E2243" s="114"/>
      <c r="F2243" s="113"/>
      <c r="G2243" s="114"/>
      <c r="H2243" s="113"/>
    </row>
    <row r="2244" spans="2:8" x14ac:dyDescent="0.2">
      <c r="B2244" s="113"/>
      <c r="C2244" s="113"/>
      <c r="D2244" s="113"/>
      <c r="E2244" s="114"/>
      <c r="F2244" s="113"/>
      <c r="G2244" s="114"/>
      <c r="H2244" s="113"/>
    </row>
    <row r="2245" spans="2:8" x14ac:dyDescent="0.2">
      <c r="B2245" s="113"/>
      <c r="C2245" s="113"/>
      <c r="D2245" s="113"/>
      <c r="E2245" s="114"/>
      <c r="F2245" s="113"/>
      <c r="G2245" s="114"/>
      <c r="H2245" s="113"/>
    </row>
    <row r="2246" spans="2:8" x14ac:dyDescent="0.2">
      <c r="B2246" s="113"/>
      <c r="C2246" s="113"/>
      <c r="D2246" s="113"/>
      <c r="E2246" s="114"/>
      <c r="F2246" s="113"/>
      <c r="G2246" s="114"/>
      <c r="H2246" s="113"/>
    </row>
    <row r="2247" spans="2:8" x14ac:dyDescent="0.2">
      <c r="B2247" s="113"/>
      <c r="C2247" s="113"/>
      <c r="D2247" s="113"/>
      <c r="E2247" s="114"/>
      <c r="F2247" s="113"/>
      <c r="G2247" s="114"/>
      <c r="H2247" s="113"/>
    </row>
    <row r="2248" spans="2:8" x14ac:dyDescent="0.2">
      <c r="B2248" s="113"/>
      <c r="C2248" s="113"/>
      <c r="D2248" s="113"/>
      <c r="E2248" s="114"/>
      <c r="F2248" s="113"/>
      <c r="G2248" s="114"/>
      <c r="H2248" s="113"/>
    </row>
    <row r="2249" spans="2:8" x14ac:dyDescent="0.2">
      <c r="B2249" s="113"/>
      <c r="C2249" s="113"/>
      <c r="D2249" s="113"/>
      <c r="E2249" s="114"/>
      <c r="F2249" s="113"/>
      <c r="G2249" s="114"/>
      <c r="H2249" s="113"/>
    </row>
    <row r="2250" spans="2:8" x14ac:dyDescent="0.2">
      <c r="B2250" s="113"/>
      <c r="C2250" s="113"/>
      <c r="D2250" s="113"/>
      <c r="E2250" s="114"/>
      <c r="F2250" s="113"/>
      <c r="G2250" s="114"/>
      <c r="H2250" s="113"/>
    </row>
    <row r="2251" spans="2:8" x14ac:dyDescent="0.2">
      <c r="B2251" s="113"/>
      <c r="C2251" s="113"/>
      <c r="D2251" s="113"/>
      <c r="E2251" s="114"/>
      <c r="F2251" s="113"/>
      <c r="G2251" s="114"/>
      <c r="H2251" s="113"/>
    </row>
    <row r="2252" spans="2:8" x14ac:dyDescent="0.2">
      <c r="B2252" s="113"/>
      <c r="C2252" s="113"/>
      <c r="D2252" s="113"/>
      <c r="E2252" s="114"/>
      <c r="F2252" s="113"/>
      <c r="G2252" s="114"/>
      <c r="H2252" s="113"/>
    </row>
    <row r="2253" spans="2:8" x14ac:dyDescent="0.2">
      <c r="B2253" s="113"/>
      <c r="C2253" s="113"/>
      <c r="D2253" s="113"/>
      <c r="E2253" s="114"/>
      <c r="F2253" s="113"/>
      <c r="G2253" s="114"/>
      <c r="H2253" s="113"/>
    </row>
    <row r="2254" spans="2:8" x14ac:dyDescent="0.2">
      <c r="B2254" s="113"/>
      <c r="C2254" s="113"/>
      <c r="D2254" s="113"/>
      <c r="E2254" s="114"/>
      <c r="F2254" s="113"/>
      <c r="G2254" s="114"/>
      <c r="H2254" s="113"/>
    </row>
    <row r="2255" spans="2:8" x14ac:dyDescent="0.2">
      <c r="B2255" s="113"/>
      <c r="C2255" s="113"/>
      <c r="D2255" s="113"/>
      <c r="E2255" s="114"/>
      <c r="F2255" s="113"/>
      <c r="G2255" s="114"/>
      <c r="H2255" s="113"/>
    </row>
    <row r="2256" spans="2:8" x14ac:dyDescent="0.2">
      <c r="B2256" s="113"/>
      <c r="C2256" s="113"/>
      <c r="D2256" s="113"/>
      <c r="E2256" s="114"/>
      <c r="F2256" s="113"/>
      <c r="G2256" s="114"/>
      <c r="H2256" s="113"/>
    </row>
    <row r="2257" spans="2:8" x14ac:dyDescent="0.2">
      <c r="B2257" s="113"/>
      <c r="C2257" s="113"/>
      <c r="D2257" s="113"/>
      <c r="E2257" s="114"/>
      <c r="F2257" s="113"/>
      <c r="G2257" s="114"/>
      <c r="H2257" s="113"/>
    </row>
    <row r="2258" spans="2:8" x14ac:dyDescent="0.2">
      <c r="B2258" s="113"/>
      <c r="C2258" s="113"/>
      <c r="D2258" s="113"/>
      <c r="E2258" s="114"/>
      <c r="F2258" s="113"/>
      <c r="G2258" s="114"/>
      <c r="H2258" s="113"/>
    </row>
    <row r="2259" spans="2:8" x14ac:dyDescent="0.2">
      <c r="B2259" s="113"/>
      <c r="C2259" s="113"/>
      <c r="D2259" s="113"/>
      <c r="E2259" s="114"/>
      <c r="F2259" s="113"/>
      <c r="G2259" s="114"/>
      <c r="H2259" s="113"/>
    </row>
    <row r="2260" spans="2:8" x14ac:dyDescent="0.2">
      <c r="B2260" s="113"/>
      <c r="C2260" s="113"/>
      <c r="D2260" s="113"/>
      <c r="E2260" s="114"/>
      <c r="F2260" s="113"/>
      <c r="G2260" s="114"/>
      <c r="H2260" s="113"/>
    </row>
    <row r="2261" spans="2:8" x14ac:dyDescent="0.2">
      <c r="B2261" s="113"/>
      <c r="C2261" s="113"/>
      <c r="D2261" s="113"/>
      <c r="E2261" s="114"/>
      <c r="F2261" s="113"/>
      <c r="G2261" s="114"/>
      <c r="H2261" s="113"/>
    </row>
    <row r="2262" spans="2:8" x14ac:dyDescent="0.2">
      <c r="B2262" s="113"/>
      <c r="C2262" s="113"/>
      <c r="D2262" s="113"/>
      <c r="E2262" s="114"/>
      <c r="F2262" s="113"/>
      <c r="G2262" s="114"/>
      <c r="H2262" s="113"/>
    </row>
    <row r="2263" spans="2:8" x14ac:dyDescent="0.2">
      <c r="B2263" s="113"/>
      <c r="C2263" s="113"/>
      <c r="D2263" s="113"/>
      <c r="E2263" s="114"/>
      <c r="F2263" s="113"/>
      <c r="G2263" s="114"/>
      <c r="H2263" s="113"/>
    </row>
    <row r="2264" spans="2:8" x14ac:dyDescent="0.2">
      <c r="B2264" s="113"/>
      <c r="C2264" s="113"/>
      <c r="D2264" s="113"/>
      <c r="E2264" s="114"/>
      <c r="F2264" s="113"/>
      <c r="G2264" s="114"/>
      <c r="H2264" s="113"/>
    </row>
    <row r="2265" spans="2:8" x14ac:dyDescent="0.2">
      <c r="B2265" s="113"/>
      <c r="C2265" s="113"/>
      <c r="D2265" s="113"/>
      <c r="E2265" s="114"/>
      <c r="F2265" s="113"/>
      <c r="G2265" s="114"/>
      <c r="H2265" s="113"/>
    </row>
    <row r="2266" spans="2:8" x14ac:dyDescent="0.2">
      <c r="B2266" s="113"/>
      <c r="C2266" s="113"/>
      <c r="D2266" s="113"/>
      <c r="E2266" s="114"/>
      <c r="F2266" s="113"/>
      <c r="G2266" s="114"/>
      <c r="H2266" s="113"/>
    </row>
    <row r="2267" spans="2:8" x14ac:dyDescent="0.2">
      <c r="B2267" s="113"/>
      <c r="C2267" s="113"/>
      <c r="D2267" s="113"/>
      <c r="E2267" s="114"/>
      <c r="F2267" s="113"/>
      <c r="G2267" s="114"/>
      <c r="H2267" s="113"/>
    </row>
    <row r="2268" spans="2:8" x14ac:dyDescent="0.2">
      <c r="B2268" s="113"/>
      <c r="C2268" s="113"/>
      <c r="D2268" s="113"/>
      <c r="E2268" s="114"/>
      <c r="F2268" s="113"/>
      <c r="G2268" s="114"/>
      <c r="H2268" s="113"/>
    </row>
    <row r="2269" spans="2:8" x14ac:dyDescent="0.2">
      <c r="B2269" s="113"/>
      <c r="C2269" s="113"/>
      <c r="D2269" s="113"/>
      <c r="E2269" s="114"/>
      <c r="F2269" s="113"/>
      <c r="G2269" s="114"/>
      <c r="H2269" s="113"/>
    </row>
    <row r="2270" spans="2:8" x14ac:dyDescent="0.2">
      <c r="B2270" s="113"/>
      <c r="C2270" s="113"/>
      <c r="D2270" s="113"/>
      <c r="E2270" s="114"/>
      <c r="F2270" s="113"/>
      <c r="G2270" s="114"/>
      <c r="H2270" s="113"/>
    </row>
    <row r="2271" spans="2:8" x14ac:dyDescent="0.2">
      <c r="B2271" s="113"/>
      <c r="C2271" s="113"/>
      <c r="D2271" s="113"/>
      <c r="E2271" s="114"/>
      <c r="F2271" s="113"/>
      <c r="G2271" s="114"/>
      <c r="H2271" s="113"/>
    </row>
    <row r="2272" spans="2:8" x14ac:dyDescent="0.2">
      <c r="B2272" s="113"/>
      <c r="C2272" s="113"/>
      <c r="D2272" s="113"/>
      <c r="E2272" s="114"/>
      <c r="F2272" s="113"/>
      <c r="G2272" s="114"/>
      <c r="H2272" s="113"/>
    </row>
    <row r="2273" spans="2:8" x14ac:dyDescent="0.2">
      <c r="B2273" s="113"/>
      <c r="C2273" s="113"/>
      <c r="D2273" s="113"/>
      <c r="E2273" s="114"/>
      <c r="F2273" s="113"/>
      <c r="G2273" s="114"/>
      <c r="H2273" s="113"/>
    </row>
    <row r="2274" spans="2:8" x14ac:dyDescent="0.2">
      <c r="B2274" s="113"/>
      <c r="C2274" s="113"/>
      <c r="D2274" s="113"/>
      <c r="E2274" s="114"/>
      <c r="F2274" s="113"/>
      <c r="G2274" s="114"/>
      <c r="H2274" s="113"/>
    </row>
    <row r="2275" spans="2:8" x14ac:dyDescent="0.2">
      <c r="B2275" s="113"/>
      <c r="C2275" s="113"/>
      <c r="D2275" s="113"/>
      <c r="E2275" s="114"/>
      <c r="F2275" s="113"/>
      <c r="G2275" s="114"/>
      <c r="H2275" s="113"/>
    </row>
    <row r="2276" spans="2:8" x14ac:dyDescent="0.2">
      <c r="B2276" s="113"/>
      <c r="C2276" s="113"/>
      <c r="D2276" s="113"/>
      <c r="E2276" s="114"/>
      <c r="F2276" s="113"/>
      <c r="G2276" s="114"/>
      <c r="H2276" s="113"/>
    </row>
    <row r="2277" spans="2:8" x14ac:dyDescent="0.2">
      <c r="B2277" s="113"/>
      <c r="C2277" s="113"/>
      <c r="D2277" s="113"/>
      <c r="E2277" s="114"/>
      <c r="F2277" s="113"/>
      <c r="G2277" s="114"/>
      <c r="H2277" s="113"/>
    </row>
    <row r="2278" spans="2:8" x14ac:dyDescent="0.2">
      <c r="B2278" s="113"/>
      <c r="C2278" s="113"/>
      <c r="D2278" s="113"/>
      <c r="E2278" s="114"/>
      <c r="F2278" s="113"/>
      <c r="G2278" s="114"/>
      <c r="H2278" s="113"/>
    </row>
    <row r="2279" spans="2:8" x14ac:dyDescent="0.2">
      <c r="B2279" s="113"/>
      <c r="C2279" s="113"/>
      <c r="D2279" s="113"/>
      <c r="E2279" s="114"/>
      <c r="F2279" s="113"/>
      <c r="G2279" s="114"/>
      <c r="H2279" s="113"/>
    </row>
    <row r="2280" spans="2:8" x14ac:dyDescent="0.2">
      <c r="B2280" s="113"/>
      <c r="C2280" s="113"/>
      <c r="D2280" s="113"/>
      <c r="E2280" s="114"/>
      <c r="F2280" s="113"/>
      <c r="G2280" s="114"/>
      <c r="H2280" s="113"/>
    </row>
    <row r="2281" spans="2:8" x14ac:dyDescent="0.2">
      <c r="B2281" s="113"/>
      <c r="C2281" s="113"/>
      <c r="D2281" s="113"/>
      <c r="E2281" s="114"/>
      <c r="F2281" s="113"/>
      <c r="G2281" s="114"/>
      <c r="H2281" s="113"/>
    </row>
    <row r="2282" spans="2:8" x14ac:dyDescent="0.2">
      <c r="B2282" s="113"/>
      <c r="C2282" s="113"/>
      <c r="D2282" s="113"/>
      <c r="E2282" s="114"/>
      <c r="F2282" s="113"/>
      <c r="G2282" s="114"/>
      <c r="H2282" s="113"/>
    </row>
    <row r="2283" spans="2:8" x14ac:dyDescent="0.2">
      <c r="B2283" s="113"/>
      <c r="C2283" s="113"/>
      <c r="D2283" s="113"/>
      <c r="E2283" s="114"/>
      <c r="F2283" s="113"/>
      <c r="G2283" s="114"/>
      <c r="H2283" s="113"/>
    </row>
    <row r="2284" spans="2:8" x14ac:dyDescent="0.2">
      <c r="B2284" s="113"/>
      <c r="C2284" s="113"/>
      <c r="D2284" s="113"/>
      <c r="E2284" s="114"/>
      <c r="F2284" s="113"/>
      <c r="G2284" s="114"/>
      <c r="H2284" s="113"/>
    </row>
    <row r="2285" spans="2:8" x14ac:dyDescent="0.2">
      <c r="B2285" s="113"/>
      <c r="C2285" s="113"/>
      <c r="D2285" s="113"/>
      <c r="E2285" s="114"/>
      <c r="F2285" s="113"/>
      <c r="G2285" s="114"/>
      <c r="H2285" s="113"/>
    </row>
    <row r="2286" spans="2:8" x14ac:dyDescent="0.2">
      <c r="B2286" s="113"/>
      <c r="C2286" s="113"/>
      <c r="D2286" s="113"/>
      <c r="E2286" s="114"/>
      <c r="F2286" s="113"/>
      <c r="G2286" s="114"/>
      <c r="H2286" s="113"/>
    </row>
    <row r="2287" spans="2:8" x14ac:dyDescent="0.2">
      <c r="B2287" s="113"/>
      <c r="C2287" s="113"/>
      <c r="D2287" s="113"/>
      <c r="E2287" s="114"/>
      <c r="F2287" s="113"/>
      <c r="G2287" s="114"/>
      <c r="H2287" s="113"/>
    </row>
    <row r="2288" spans="2:8" x14ac:dyDescent="0.2">
      <c r="B2288" s="113"/>
      <c r="C2288" s="113"/>
      <c r="D2288" s="113"/>
      <c r="E2288" s="114"/>
      <c r="F2288" s="113"/>
      <c r="G2288" s="114"/>
      <c r="H2288" s="113"/>
    </row>
    <row r="2289" spans="2:8" x14ac:dyDescent="0.2">
      <c r="B2289" s="113"/>
      <c r="C2289" s="113"/>
      <c r="D2289" s="113"/>
      <c r="E2289" s="114"/>
      <c r="F2289" s="113"/>
      <c r="G2289" s="114"/>
      <c r="H2289" s="113"/>
    </row>
    <row r="2290" spans="2:8" x14ac:dyDescent="0.2">
      <c r="B2290" s="113"/>
      <c r="C2290" s="113"/>
      <c r="D2290" s="113"/>
      <c r="E2290" s="114"/>
      <c r="F2290" s="113"/>
      <c r="G2290" s="114"/>
      <c r="H2290" s="113"/>
    </row>
    <row r="2291" spans="2:8" x14ac:dyDescent="0.2">
      <c r="B2291" s="113"/>
      <c r="C2291" s="113"/>
      <c r="D2291" s="113"/>
      <c r="E2291" s="114"/>
      <c r="F2291" s="113"/>
      <c r="G2291" s="114"/>
      <c r="H2291" s="113"/>
    </row>
    <row r="2292" spans="2:8" x14ac:dyDescent="0.2">
      <c r="B2292" s="113"/>
      <c r="C2292" s="113"/>
      <c r="D2292" s="113"/>
      <c r="E2292" s="114"/>
      <c r="F2292" s="113"/>
      <c r="G2292" s="114"/>
      <c r="H2292" s="113"/>
    </row>
    <row r="2293" spans="2:8" x14ac:dyDescent="0.2">
      <c r="B2293" s="113"/>
      <c r="C2293" s="113"/>
      <c r="D2293" s="113"/>
      <c r="E2293" s="114"/>
      <c r="F2293" s="113"/>
      <c r="G2293" s="114"/>
      <c r="H2293" s="113"/>
    </row>
    <row r="2294" spans="2:8" x14ac:dyDescent="0.2">
      <c r="B2294" s="113"/>
      <c r="C2294" s="113"/>
      <c r="D2294" s="113"/>
      <c r="E2294" s="114"/>
      <c r="F2294" s="113"/>
      <c r="G2294" s="114"/>
      <c r="H2294" s="113"/>
    </row>
    <row r="2295" spans="2:8" x14ac:dyDescent="0.2">
      <c r="B2295" s="113"/>
      <c r="C2295" s="113"/>
      <c r="D2295" s="113"/>
      <c r="E2295" s="114"/>
      <c r="F2295" s="113"/>
      <c r="G2295" s="114"/>
      <c r="H2295" s="113"/>
    </row>
    <row r="2296" spans="2:8" x14ac:dyDescent="0.2">
      <c r="B2296" s="113"/>
      <c r="C2296" s="113"/>
      <c r="D2296" s="113"/>
      <c r="E2296" s="114"/>
      <c r="F2296" s="113"/>
      <c r="G2296" s="114"/>
      <c r="H2296" s="113"/>
    </row>
    <row r="2297" spans="2:8" x14ac:dyDescent="0.2">
      <c r="B2297" s="113"/>
      <c r="C2297" s="113"/>
      <c r="D2297" s="113"/>
      <c r="E2297" s="114"/>
      <c r="F2297" s="113"/>
      <c r="G2297" s="114"/>
      <c r="H2297" s="113"/>
    </row>
    <row r="2298" spans="2:8" x14ac:dyDescent="0.2">
      <c r="B2298" s="113"/>
      <c r="C2298" s="113"/>
      <c r="D2298" s="113"/>
      <c r="E2298" s="114"/>
      <c r="F2298" s="113"/>
      <c r="G2298" s="114"/>
      <c r="H2298" s="113"/>
    </row>
    <row r="2299" spans="2:8" x14ac:dyDescent="0.2">
      <c r="B2299" s="113"/>
      <c r="C2299" s="113"/>
      <c r="D2299" s="113"/>
      <c r="E2299" s="114"/>
      <c r="F2299" s="113"/>
      <c r="G2299" s="114"/>
      <c r="H2299" s="113"/>
    </row>
    <row r="2300" spans="2:8" x14ac:dyDescent="0.2">
      <c r="B2300" s="113"/>
      <c r="C2300" s="113"/>
      <c r="D2300" s="113"/>
      <c r="E2300" s="114"/>
      <c r="F2300" s="113"/>
      <c r="G2300" s="114"/>
      <c r="H2300" s="113"/>
    </row>
    <row r="2301" spans="2:8" x14ac:dyDescent="0.2">
      <c r="B2301" s="113"/>
      <c r="C2301" s="113"/>
      <c r="D2301" s="113"/>
      <c r="E2301" s="114"/>
      <c r="F2301" s="113"/>
      <c r="G2301" s="114"/>
      <c r="H2301" s="113"/>
    </row>
    <row r="2302" spans="2:8" x14ac:dyDescent="0.2">
      <c r="B2302" s="113"/>
      <c r="C2302" s="113"/>
      <c r="D2302" s="113"/>
      <c r="E2302" s="114"/>
      <c r="F2302" s="113"/>
      <c r="G2302" s="114"/>
      <c r="H2302" s="113"/>
    </row>
    <row r="2303" spans="2:8" x14ac:dyDescent="0.2">
      <c r="B2303" s="113"/>
      <c r="C2303" s="113"/>
      <c r="D2303" s="113"/>
      <c r="E2303" s="114"/>
      <c r="F2303" s="113"/>
      <c r="G2303" s="114"/>
      <c r="H2303" s="113"/>
    </row>
    <row r="2304" spans="2:8" x14ac:dyDescent="0.2">
      <c r="B2304" s="113"/>
      <c r="C2304" s="113"/>
      <c r="D2304" s="113"/>
      <c r="E2304" s="114"/>
      <c r="F2304" s="113"/>
      <c r="G2304" s="114"/>
      <c r="H2304" s="113"/>
    </row>
    <row r="2305" spans="2:8" x14ac:dyDescent="0.2">
      <c r="B2305" s="113"/>
      <c r="C2305" s="113"/>
      <c r="D2305" s="113"/>
      <c r="E2305" s="114"/>
      <c r="F2305" s="113"/>
      <c r="G2305" s="114"/>
      <c r="H2305" s="113"/>
    </row>
    <row r="2306" spans="2:8" x14ac:dyDescent="0.2">
      <c r="B2306" s="113"/>
      <c r="C2306" s="113"/>
      <c r="D2306" s="113"/>
      <c r="E2306" s="114"/>
      <c r="F2306" s="113"/>
      <c r="G2306" s="114"/>
      <c r="H2306" s="113"/>
    </row>
    <row r="2307" spans="2:8" x14ac:dyDescent="0.2">
      <c r="B2307" s="113"/>
      <c r="C2307" s="113"/>
      <c r="D2307" s="113"/>
      <c r="E2307" s="114"/>
      <c r="F2307" s="113"/>
      <c r="G2307" s="114"/>
      <c r="H2307" s="113"/>
    </row>
    <row r="2308" spans="2:8" x14ac:dyDescent="0.2">
      <c r="B2308" s="113"/>
      <c r="C2308" s="113"/>
      <c r="D2308" s="113"/>
      <c r="E2308" s="114"/>
      <c r="F2308" s="113"/>
      <c r="G2308" s="114"/>
      <c r="H2308" s="113"/>
    </row>
    <row r="2309" spans="2:8" x14ac:dyDescent="0.2">
      <c r="B2309" s="113"/>
      <c r="C2309" s="113"/>
      <c r="D2309" s="113"/>
      <c r="E2309" s="114"/>
      <c r="F2309" s="113"/>
      <c r="G2309" s="114"/>
      <c r="H2309" s="113"/>
    </row>
    <row r="2310" spans="2:8" x14ac:dyDescent="0.2">
      <c r="B2310" s="113"/>
      <c r="C2310" s="113"/>
      <c r="D2310" s="113"/>
      <c r="E2310" s="114"/>
      <c r="F2310" s="113"/>
      <c r="G2310" s="114"/>
      <c r="H2310" s="113"/>
    </row>
    <row r="2311" spans="2:8" x14ac:dyDescent="0.2">
      <c r="B2311" s="113"/>
      <c r="C2311" s="113"/>
      <c r="D2311" s="113"/>
      <c r="E2311" s="114"/>
      <c r="F2311" s="113"/>
      <c r="G2311" s="114"/>
      <c r="H2311" s="113"/>
    </row>
    <row r="2312" spans="2:8" x14ac:dyDescent="0.2">
      <c r="B2312" s="113"/>
      <c r="C2312" s="113"/>
      <c r="D2312" s="113"/>
      <c r="E2312" s="114"/>
      <c r="F2312" s="113"/>
      <c r="G2312" s="114"/>
      <c r="H2312" s="113"/>
    </row>
    <row r="2313" spans="2:8" x14ac:dyDescent="0.2">
      <c r="B2313" s="113"/>
      <c r="C2313" s="113"/>
      <c r="D2313" s="113"/>
      <c r="E2313" s="114"/>
      <c r="F2313" s="113"/>
      <c r="G2313" s="114"/>
      <c r="H2313" s="113"/>
    </row>
    <row r="2314" spans="2:8" x14ac:dyDescent="0.2">
      <c r="B2314" s="113"/>
      <c r="C2314" s="113"/>
      <c r="D2314" s="113"/>
      <c r="E2314" s="114"/>
      <c r="F2314" s="113"/>
      <c r="G2314" s="114"/>
      <c r="H2314" s="113"/>
    </row>
    <row r="2315" spans="2:8" x14ac:dyDescent="0.2">
      <c r="B2315" s="113"/>
      <c r="C2315" s="113"/>
      <c r="D2315" s="113"/>
      <c r="E2315" s="114"/>
      <c r="F2315" s="113"/>
      <c r="G2315" s="114"/>
      <c r="H2315" s="113"/>
    </row>
    <row r="2316" spans="2:8" x14ac:dyDescent="0.2">
      <c r="B2316" s="113"/>
      <c r="C2316" s="113"/>
      <c r="D2316" s="113"/>
      <c r="E2316" s="114"/>
      <c r="F2316" s="113"/>
      <c r="G2316" s="114"/>
      <c r="H2316" s="113"/>
    </row>
    <row r="2317" spans="2:8" x14ac:dyDescent="0.2">
      <c r="B2317" s="113"/>
      <c r="C2317" s="113"/>
      <c r="D2317" s="113"/>
      <c r="E2317" s="114"/>
      <c r="F2317" s="113"/>
      <c r="G2317" s="114"/>
      <c r="H2317" s="113"/>
    </row>
    <row r="2318" spans="2:8" x14ac:dyDescent="0.2">
      <c r="B2318" s="113"/>
      <c r="C2318" s="113"/>
      <c r="D2318" s="113"/>
      <c r="E2318" s="114"/>
      <c r="F2318" s="113"/>
      <c r="G2318" s="114"/>
      <c r="H2318" s="113"/>
    </row>
    <row r="2319" spans="2:8" x14ac:dyDescent="0.2">
      <c r="B2319" s="113"/>
      <c r="C2319" s="113"/>
      <c r="D2319" s="113"/>
      <c r="E2319" s="114"/>
      <c r="F2319" s="113"/>
      <c r="G2319" s="114"/>
      <c r="H2319" s="113"/>
    </row>
    <row r="2320" spans="2:8" x14ac:dyDescent="0.2">
      <c r="B2320" s="113"/>
      <c r="C2320" s="113"/>
      <c r="D2320" s="113"/>
      <c r="E2320" s="114"/>
      <c r="F2320" s="113"/>
      <c r="G2320" s="114"/>
      <c r="H2320" s="113"/>
    </row>
    <row r="2321" spans="2:8" x14ac:dyDescent="0.2">
      <c r="B2321" s="113"/>
      <c r="C2321" s="113"/>
      <c r="D2321" s="113"/>
      <c r="E2321" s="114"/>
      <c r="F2321" s="113"/>
      <c r="G2321" s="114"/>
      <c r="H2321" s="113"/>
    </row>
    <row r="2322" spans="2:8" x14ac:dyDescent="0.2">
      <c r="B2322" s="113"/>
      <c r="C2322" s="113"/>
      <c r="D2322" s="113"/>
      <c r="E2322" s="114"/>
      <c r="F2322" s="113"/>
      <c r="G2322" s="114"/>
      <c r="H2322" s="113"/>
    </row>
    <row r="2323" spans="2:8" x14ac:dyDescent="0.2">
      <c r="B2323" s="113"/>
      <c r="C2323" s="113"/>
      <c r="D2323" s="113"/>
      <c r="E2323" s="114"/>
      <c r="F2323" s="113"/>
      <c r="G2323" s="114"/>
      <c r="H2323" s="113"/>
    </row>
    <row r="2324" spans="2:8" x14ac:dyDescent="0.2">
      <c r="B2324" s="113"/>
      <c r="C2324" s="113"/>
      <c r="D2324" s="113"/>
      <c r="E2324" s="114"/>
      <c r="F2324" s="113"/>
      <c r="G2324" s="114"/>
      <c r="H2324" s="113"/>
    </row>
    <row r="2325" spans="2:8" x14ac:dyDescent="0.2">
      <c r="B2325" s="113"/>
      <c r="C2325" s="113"/>
      <c r="D2325" s="113"/>
      <c r="E2325" s="114"/>
      <c r="F2325" s="113"/>
      <c r="G2325" s="114"/>
      <c r="H2325" s="113"/>
    </row>
    <row r="2326" spans="2:8" x14ac:dyDescent="0.2">
      <c r="B2326" s="113"/>
      <c r="C2326" s="113"/>
      <c r="D2326" s="113"/>
      <c r="E2326" s="114"/>
      <c r="F2326" s="113"/>
      <c r="G2326" s="114"/>
      <c r="H2326" s="113"/>
    </row>
    <row r="2327" spans="2:8" x14ac:dyDescent="0.2">
      <c r="B2327" s="113"/>
      <c r="C2327" s="113"/>
      <c r="D2327" s="113"/>
      <c r="E2327" s="114"/>
      <c r="F2327" s="113"/>
      <c r="G2327" s="114"/>
      <c r="H2327" s="113"/>
    </row>
    <row r="2328" spans="2:8" x14ac:dyDescent="0.2">
      <c r="B2328" s="113"/>
      <c r="C2328" s="113"/>
      <c r="D2328" s="113"/>
      <c r="E2328" s="114"/>
      <c r="F2328" s="113"/>
      <c r="G2328" s="114"/>
      <c r="H2328" s="113"/>
    </row>
    <row r="2329" spans="2:8" x14ac:dyDescent="0.2">
      <c r="B2329" s="113"/>
      <c r="C2329" s="113"/>
      <c r="D2329" s="113"/>
      <c r="E2329" s="114"/>
      <c r="F2329" s="113"/>
      <c r="G2329" s="114"/>
      <c r="H2329" s="113"/>
    </row>
    <row r="2330" spans="2:8" x14ac:dyDescent="0.2">
      <c r="B2330" s="113"/>
      <c r="C2330" s="113"/>
      <c r="D2330" s="113"/>
      <c r="E2330" s="114"/>
      <c r="F2330" s="113"/>
      <c r="G2330" s="114"/>
      <c r="H2330" s="113"/>
    </row>
    <row r="2331" spans="2:8" x14ac:dyDescent="0.2">
      <c r="B2331" s="113"/>
      <c r="C2331" s="113"/>
      <c r="D2331" s="113"/>
      <c r="E2331" s="114"/>
      <c r="F2331" s="113"/>
      <c r="G2331" s="114"/>
      <c r="H2331" s="113"/>
    </row>
    <row r="2332" spans="2:8" x14ac:dyDescent="0.2">
      <c r="B2332" s="113"/>
      <c r="C2332" s="113"/>
      <c r="D2332" s="113"/>
      <c r="E2332" s="114"/>
      <c r="F2332" s="113"/>
      <c r="G2332" s="114"/>
      <c r="H2332" s="113"/>
    </row>
    <row r="2333" spans="2:8" x14ac:dyDescent="0.2">
      <c r="B2333" s="113"/>
      <c r="C2333" s="113"/>
      <c r="D2333" s="113"/>
      <c r="E2333" s="114"/>
      <c r="F2333" s="113"/>
      <c r="G2333" s="114"/>
      <c r="H2333" s="113"/>
    </row>
    <row r="2334" spans="2:8" x14ac:dyDescent="0.2">
      <c r="B2334" s="113"/>
      <c r="C2334" s="113"/>
      <c r="D2334" s="113"/>
      <c r="E2334" s="114"/>
      <c r="F2334" s="113"/>
      <c r="G2334" s="114"/>
      <c r="H2334" s="113"/>
    </row>
    <row r="2335" spans="2:8" x14ac:dyDescent="0.2">
      <c r="B2335" s="113"/>
      <c r="C2335" s="113"/>
      <c r="D2335" s="113"/>
      <c r="E2335" s="114"/>
      <c r="F2335" s="113"/>
      <c r="G2335" s="114"/>
      <c r="H2335" s="113"/>
    </row>
    <row r="2336" spans="2:8" x14ac:dyDescent="0.2">
      <c r="B2336" s="113"/>
      <c r="C2336" s="113"/>
      <c r="D2336" s="113"/>
      <c r="E2336" s="114"/>
      <c r="F2336" s="113"/>
      <c r="G2336" s="114"/>
      <c r="H2336" s="113"/>
    </row>
    <row r="2337" spans="2:8" x14ac:dyDescent="0.2">
      <c r="B2337" s="113"/>
      <c r="C2337" s="113"/>
      <c r="D2337" s="113"/>
      <c r="E2337" s="114"/>
      <c r="F2337" s="113"/>
      <c r="G2337" s="114"/>
      <c r="H2337" s="113"/>
    </row>
    <row r="2338" spans="2:8" x14ac:dyDescent="0.2">
      <c r="B2338" s="113"/>
      <c r="C2338" s="113"/>
      <c r="D2338" s="113"/>
      <c r="E2338" s="114"/>
      <c r="F2338" s="113"/>
      <c r="G2338" s="114"/>
      <c r="H2338" s="113"/>
    </row>
    <row r="2339" spans="2:8" x14ac:dyDescent="0.2">
      <c r="B2339" s="113"/>
      <c r="C2339" s="113"/>
      <c r="D2339" s="113"/>
      <c r="E2339" s="114"/>
      <c r="F2339" s="113"/>
      <c r="G2339" s="114"/>
      <c r="H2339" s="113"/>
    </row>
    <row r="2340" spans="2:8" x14ac:dyDescent="0.2">
      <c r="B2340" s="113"/>
      <c r="C2340" s="113"/>
      <c r="D2340" s="113"/>
      <c r="E2340" s="114"/>
      <c r="F2340" s="113"/>
      <c r="G2340" s="114"/>
      <c r="H2340" s="113"/>
    </row>
    <row r="2341" spans="2:8" x14ac:dyDescent="0.2">
      <c r="B2341" s="113"/>
      <c r="C2341" s="113"/>
      <c r="D2341" s="113"/>
      <c r="E2341" s="114"/>
      <c r="F2341" s="113"/>
      <c r="G2341" s="114"/>
      <c r="H2341" s="113"/>
    </row>
    <row r="2342" spans="2:8" x14ac:dyDescent="0.2">
      <c r="B2342" s="113"/>
      <c r="C2342" s="113"/>
      <c r="D2342" s="113"/>
      <c r="E2342" s="114"/>
      <c r="F2342" s="113"/>
      <c r="G2342" s="114"/>
      <c r="H2342" s="113"/>
    </row>
    <row r="2343" spans="2:8" x14ac:dyDescent="0.2">
      <c r="B2343" s="113"/>
      <c r="C2343" s="113"/>
      <c r="D2343" s="113"/>
      <c r="E2343" s="114"/>
      <c r="F2343" s="113"/>
      <c r="G2343" s="114"/>
      <c r="H2343" s="113"/>
    </row>
    <row r="2344" spans="2:8" x14ac:dyDescent="0.2">
      <c r="B2344" s="113"/>
      <c r="C2344" s="113"/>
      <c r="D2344" s="113"/>
      <c r="E2344" s="114"/>
      <c r="F2344" s="113"/>
      <c r="G2344" s="114"/>
      <c r="H2344" s="113"/>
    </row>
    <row r="2345" spans="2:8" x14ac:dyDescent="0.2">
      <c r="B2345" s="113"/>
      <c r="C2345" s="113"/>
      <c r="D2345" s="113"/>
      <c r="E2345" s="114"/>
      <c r="F2345" s="113"/>
      <c r="G2345" s="114"/>
      <c r="H2345" s="113"/>
    </row>
    <row r="2346" spans="2:8" x14ac:dyDescent="0.2">
      <c r="B2346" s="113"/>
      <c r="C2346" s="113"/>
      <c r="D2346" s="113"/>
      <c r="E2346" s="114"/>
      <c r="F2346" s="113"/>
      <c r="G2346" s="114"/>
      <c r="H2346" s="113"/>
    </row>
    <row r="2347" spans="2:8" x14ac:dyDescent="0.2">
      <c r="B2347" s="113"/>
      <c r="C2347" s="113"/>
      <c r="D2347" s="113"/>
      <c r="E2347" s="114"/>
      <c r="F2347" s="113"/>
      <c r="G2347" s="114"/>
      <c r="H2347" s="113"/>
    </row>
    <row r="2348" spans="2:8" x14ac:dyDescent="0.2">
      <c r="B2348" s="113"/>
      <c r="C2348" s="113"/>
      <c r="D2348" s="113"/>
      <c r="E2348" s="114"/>
      <c r="F2348" s="113"/>
      <c r="G2348" s="114"/>
      <c r="H2348" s="113"/>
    </row>
    <row r="2349" spans="2:8" x14ac:dyDescent="0.2">
      <c r="B2349" s="113"/>
      <c r="C2349" s="113"/>
      <c r="D2349" s="113"/>
      <c r="E2349" s="114"/>
      <c r="F2349" s="113"/>
      <c r="G2349" s="114"/>
      <c r="H2349" s="113"/>
    </row>
    <row r="2350" spans="2:8" x14ac:dyDescent="0.2">
      <c r="B2350" s="113"/>
      <c r="C2350" s="113"/>
      <c r="D2350" s="113"/>
      <c r="E2350" s="114"/>
      <c r="F2350" s="113"/>
      <c r="G2350" s="114"/>
      <c r="H2350" s="113"/>
    </row>
    <row r="2351" spans="2:8" x14ac:dyDescent="0.2">
      <c r="B2351" s="113"/>
      <c r="C2351" s="113"/>
      <c r="D2351" s="113"/>
      <c r="E2351" s="114"/>
      <c r="F2351" s="113"/>
      <c r="G2351" s="114"/>
      <c r="H2351" s="113"/>
    </row>
    <row r="2352" spans="2:8" x14ac:dyDescent="0.2">
      <c r="B2352" s="113"/>
      <c r="C2352" s="113"/>
      <c r="D2352" s="113"/>
      <c r="E2352" s="114"/>
      <c r="F2352" s="113"/>
      <c r="G2352" s="114"/>
      <c r="H2352" s="113"/>
    </row>
    <row r="2353" spans="2:8" x14ac:dyDescent="0.2">
      <c r="B2353" s="113"/>
      <c r="C2353" s="113"/>
      <c r="D2353" s="113"/>
      <c r="E2353" s="114"/>
      <c r="F2353" s="113"/>
      <c r="G2353" s="114"/>
      <c r="H2353" s="113"/>
    </row>
    <row r="2354" spans="2:8" x14ac:dyDescent="0.2">
      <c r="B2354" s="113"/>
      <c r="C2354" s="113"/>
      <c r="D2354" s="113"/>
      <c r="E2354" s="114"/>
      <c r="F2354" s="113"/>
      <c r="G2354" s="114"/>
      <c r="H2354" s="113"/>
    </row>
    <row r="2355" spans="2:8" x14ac:dyDescent="0.2">
      <c r="B2355" s="113"/>
      <c r="C2355" s="113"/>
      <c r="D2355" s="113"/>
      <c r="E2355" s="114"/>
      <c r="F2355" s="113"/>
      <c r="G2355" s="114"/>
      <c r="H2355" s="113"/>
    </row>
    <row r="2356" spans="2:8" x14ac:dyDescent="0.2">
      <c r="B2356" s="113"/>
      <c r="C2356" s="113"/>
      <c r="D2356" s="113"/>
      <c r="E2356" s="114"/>
      <c r="F2356" s="113"/>
      <c r="G2356" s="114"/>
      <c r="H2356" s="113"/>
    </row>
    <row r="2357" spans="2:8" x14ac:dyDescent="0.2">
      <c r="B2357" s="113"/>
      <c r="C2357" s="113"/>
      <c r="D2357" s="113"/>
      <c r="E2357" s="114"/>
      <c r="F2357" s="113"/>
      <c r="G2357" s="114"/>
      <c r="H2357" s="113"/>
    </row>
    <row r="2358" spans="2:8" x14ac:dyDescent="0.2">
      <c r="B2358" s="113"/>
      <c r="C2358" s="113"/>
      <c r="D2358" s="113"/>
      <c r="E2358" s="114"/>
      <c r="F2358" s="113"/>
      <c r="G2358" s="114"/>
      <c r="H2358" s="113"/>
    </row>
    <row r="2359" spans="2:8" x14ac:dyDescent="0.2">
      <c r="B2359" s="113"/>
      <c r="C2359" s="113"/>
      <c r="D2359" s="113"/>
      <c r="E2359" s="114"/>
      <c r="F2359" s="113"/>
      <c r="G2359" s="114"/>
      <c r="H2359" s="113"/>
    </row>
    <row r="2360" spans="2:8" x14ac:dyDescent="0.2">
      <c r="B2360" s="113"/>
      <c r="C2360" s="113"/>
      <c r="D2360" s="113"/>
      <c r="E2360" s="114"/>
      <c r="F2360" s="113"/>
      <c r="G2360" s="114"/>
      <c r="H2360" s="113"/>
    </row>
    <row r="2361" spans="2:8" x14ac:dyDescent="0.2">
      <c r="B2361" s="113"/>
      <c r="C2361" s="113"/>
      <c r="D2361" s="113"/>
      <c r="E2361" s="114"/>
      <c r="F2361" s="113"/>
      <c r="G2361" s="114"/>
      <c r="H2361" s="113"/>
    </row>
    <row r="2362" spans="2:8" x14ac:dyDescent="0.2">
      <c r="B2362" s="113"/>
      <c r="C2362" s="113"/>
      <c r="D2362" s="113"/>
      <c r="E2362" s="114"/>
      <c r="F2362" s="113"/>
      <c r="G2362" s="114"/>
      <c r="H2362" s="113"/>
    </row>
    <row r="2363" spans="2:8" x14ac:dyDescent="0.2">
      <c r="B2363" s="113"/>
      <c r="C2363" s="113"/>
      <c r="D2363" s="113"/>
      <c r="E2363" s="114"/>
      <c r="F2363" s="113"/>
      <c r="G2363" s="114"/>
      <c r="H2363" s="113"/>
    </row>
    <row r="2364" spans="2:8" x14ac:dyDescent="0.2">
      <c r="B2364" s="113"/>
      <c r="C2364" s="113"/>
      <c r="D2364" s="113"/>
      <c r="E2364" s="114"/>
      <c r="F2364" s="113"/>
      <c r="G2364" s="114"/>
      <c r="H2364" s="113"/>
    </row>
    <row r="2365" spans="2:8" x14ac:dyDescent="0.2">
      <c r="B2365" s="113"/>
      <c r="C2365" s="113"/>
      <c r="D2365" s="113"/>
      <c r="E2365" s="114"/>
      <c r="F2365" s="113"/>
      <c r="G2365" s="114"/>
      <c r="H2365" s="113"/>
    </row>
    <row r="2366" spans="2:8" x14ac:dyDescent="0.2">
      <c r="B2366" s="113"/>
      <c r="C2366" s="113"/>
      <c r="D2366" s="113"/>
      <c r="E2366" s="114"/>
      <c r="F2366" s="113"/>
      <c r="G2366" s="114"/>
      <c r="H2366" s="113"/>
    </row>
    <row r="2367" spans="2:8" x14ac:dyDescent="0.2">
      <c r="B2367" s="113"/>
      <c r="C2367" s="113"/>
      <c r="D2367" s="113"/>
      <c r="E2367" s="114"/>
      <c r="F2367" s="113"/>
      <c r="G2367" s="114"/>
      <c r="H2367" s="113"/>
    </row>
    <row r="2368" spans="2:8" x14ac:dyDescent="0.2">
      <c r="B2368" s="113"/>
      <c r="C2368" s="113"/>
      <c r="D2368" s="113"/>
      <c r="E2368" s="114"/>
      <c r="F2368" s="113"/>
      <c r="G2368" s="114"/>
      <c r="H2368" s="113"/>
    </row>
    <row r="2369" spans="2:8" x14ac:dyDescent="0.2">
      <c r="B2369" s="113"/>
      <c r="C2369" s="113"/>
      <c r="D2369" s="113"/>
      <c r="E2369" s="114"/>
      <c r="F2369" s="113"/>
      <c r="G2369" s="114"/>
      <c r="H2369" s="113"/>
    </row>
    <row r="2370" spans="2:8" x14ac:dyDescent="0.2">
      <c r="B2370" s="113"/>
      <c r="C2370" s="113"/>
      <c r="D2370" s="113"/>
      <c r="E2370" s="114"/>
      <c r="F2370" s="113"/>
      <c r="G2370" s="114"/>
      <c r="H2370" s="113"/>
    </row>
    <row r="2371" spans="2:8" x14ac:dyDescent="0.2">
      <c r="B2371" s="113"/>
      <c r="C2371" s="113"/>
      <c r="D2371" s="113"/>
      <c r="E2371" s="114"/>
      <c r="F2371" s="113"/>
      <c r="G2371" s="114"/>
      <c r="H2371" s="113"/>
    </row>
    <row r="2372" spans="2:8" x14ac:dyDescent="0.2">
      <c r="B2372" s="113"/>
      <c r="C2372" s="113"/>
      <c r="D2372" s="113"/>
      <c r="E2372" s="114"/>
      <c r="F2372" s="113"/>
      <c r="G2372" s="114"/>
      <c r="H2372" s="113"/>
    </row>
    <row r="2373" spans="2:8" x14ac:dyDescent="0.2">
      <c r="B2373" s="113"/>
      <c r="C2373" s="113"/>
      <c r="D2373" s="113"/>
      <c r="E2373" s="114"/>
      <c r="F2373" s="113"/>
      <c r="G2373" s="114"/>
      <c r="H2373" s="113"/>
    </row>
    <row r="2374" spans="2:8" x14ac:dyDescent="0.2">
      <c r="B2374" s="113"/>
      <c r="C2374" s="113"/>
      <c r="D2374" s="113"/>
      <c r="E2374" s="114"/>
      <c r="F2374" s="113"/>
      <c r="G2374" s="114"/>
      <c r="H2374" s="113"/>
    </row>
    <row r="2375" spans="2:8" x14ac:dyDescent="0.2">
      <c r="B2375" s="113"/>
      <c r="C2375" s="113"/>
      <c r="D2375" s="113"/>
      <c r="E2375" s="114"/>
      <c r="F2375" s="113"/>
      <c r="G2375" s="114"/>
      <c r="H2375" s="113"/>
    </row>
    <row r="2376" spans="2:8" x14ac:dyDescent="0.2">
      <c r="B2376" s="113"/>
      <c r="C2376" s="113"/>
      <c r="D2376" s="113"/>
      <c r="E2376" s="114"/>
      <c r="F2376" s="113"/>
      <c r="G2376" s="114"/>
      <c r="H2376" s="113"/>
    </row>
    <row r="2377" spans="2:8" x14ac:dyDescent="0.2">
      <c r="B2377" s="113"/>
      <c r="C2377" s="113"/>
      <c r="D2377" s="113"/>
      <c r="E2377" s="114"/>
      <c r="F2377" s="113"/>
      <c r="G2377" s="114"/>
      <c r="H2377" s="113"/>
    </row>
    <row r="2378" spans="2:8" x14ac:dyDescent="0.2">
      <c r="B2378" s="113"/>
      <c r="C2378" s="113"/>
      <c r="D2378" s="113"/>
      <c r="E2378" s="114"/>
      <c r="F2378" s="113"/>
      <c r="G2378" s="114"/>
      <c r="H2378" s="113"/>
    </row>
    <row r="2379" spans="2:8" x14ac:dyDescent="0.2">
      <c r="B2379" s="113"/>
      <c r="C2379" s="113"/>
      <c r="D2379" s="113"/>
      <c r="E2379" s="114"/>
      <c r="F2379" s="113"/>
      <c r="G2379" s="114"/>
      <c r="H2379" s="113"/>
    </row>
    <row r="2380" spans="2:8" x14ac:dyDescent="0.2">
      <c r="B2380" s="113"/>
      <c r="C2380" s="113"/>
      <c r="D2380" s="113"/>
      <c r="E2380" s="114"/>
      <c r="F2380" s="113"/>
      <c r="G2380" s="114"/>
      <c r="H2380" s="113"/>
    </row>
    <row r="2381" spans="2:8" x14ac:dyDescent="0.2">
      <c r="B2381" s="113"/>
      <c r="C2381" s="113"/>
      <c r="D2381" s="113"/>
      <c r="E2381" s="114"/>
      <c r="F2381" s="113"/>
      <c r="G2381" s="114"/>
      <c r="H2381" s="113"/>
    </row>
    <row r="2382" spans="2:8" x14ac:dyDescent="0.2">
      <c r="B2382" s="113"/>
      <c r="C2382" s="113"/>
      <c r="D2382" s="113"/>
      <c r="E2382" s="114"/>
      <c r="F2382" s="113"/>
      <c r="G2382" s="114"/>
      <c r="H2382" s="113"/>
    </row>
    <row r="2383" spans="2:8" x14ac:dyDescent="0.2">
      <c r="B2383" s="113"/>
      <c r="C2383" s="113"/>
      <c r="D2383" s="113"/>
      <c r="E2383" s="114"/>
      <c r="F2383" s="113"/>
      <c r="G2383" s="114"/>
      <c r="H2383" s="113"/>
    </row>
    <row r="2384" spans="2:8" x14ac:dyDescent="0.2">
      <c r="B2384" s="113"/>
      <c r="C2384" s="113"/>
      <c r="D2384" s="113"/>
      <c r="E2384" s="114"/>
      <c r="F2384" s="113"/>
      <c r="G2384" s="114"/>
      <c r="H2384" s="113"/>
    </row>
    <row r="2385" spans="2:8" x14ac:dyDescent="0.2">
      <c r="B2385" s="113"/>
      <c r="C2385" s="113"/>
      <c r="D2385" s="113"/>
      <c r="E2385" s="114"/>
      <c r="F2385" s="113"/>
      <c r="G2385" s="114"/>
      <c r="H2385" s="113"/>
    </row>
    <row r="2386" spans="2:8" x14ac:dyDescent="0.2">
      <c r="B2386" s="113"/>
      <c r="C2386" s="113"/>
      <c r="D2386" s="113"/>
      <c r="E2386" s="114"/>
      <c r="F2386" s="113"/>
      <c r="G2386" s="114"/>
      <c r="H2386" s="113"/>
    </row>
    <row r="2387" spans="2:8" x14ac:dyDescent="0.2">
      <c r="B2387" s="113"/>
      <c r="C2387" s="113"/>
      <c r="D2387" s="113"/>
      <c r="E2387" s="114"/>
      <c r="F2387" s="113"/>
      <c r="G2387" s="114"/>
      <c r="H2387" s="113"/>
    </row>
    <row r="2388" spans="2:8" x14ac:dyDescent="0.2">
      <c r="B2388" s="113"/>
      <c r="C2388" s="113"/>
      <c r="D2388" s="113"/>
      <c r="E2388" s="114"/>
      <c r="F2388" s="113"/>
      <c r="G2388" s="114"/>
      <c r="H2388" s="113"/>
    </row>
    <row r="2389" spans="2:8" x14ac:dyDescent="0.2">
      <c r="B2389" s="113"/>
      <c r="C2389" s="113"/>
      <c r="D2389" s="113"/>
      <c r="E2389" s="114"/>
      <c r="F2389" s="113"/>
      <c r="G2389" s="114"/>
      <c r="H2389" s="113"/>
    </row>
    <row r="2390" spans="2:8" x14ac:dyDescent="0.2">
      <c r="B2390" s="113"/>
      <c r="C2390" s="113"/>
      <c r="D2390" s="113"/>
      <c r="E2390" s="114"/>
      <c r="F2390" s="113"/>
      <c r="G2390" s="114"/>
      <c r="H2390" s="113"/>
    </row>
    <row r="2391" spans="2:8" x14ac:dyDescent="0.2">
      <c r="B2391" s="113"/>
      <c r="C2391" s="113"/>
      <c r="D2391" s="113"/>
      <c r="E2391" s="114"/>
      <c r="F2391" s="113"/>
      <c r="G2391" s="114"/>
      <c r="H2391" s="113"/>
    </row>
    <row r="2392" spans="2:8" x14ac:dyDescent="0.2">
      <c r="B2392" s="113"/>
      <c r="C2392" s="113"/>
      <c r="D2392" s="113"/>
      <c r="E2392" s="114"/>
      <c r="F2392" s="113"/>
      <c r="G2392" s="114"/>
      <c r="H2392" s="113"/>
    </row>
    <row r="2393" spans="2:8" x14ac:dyDescent="0.2">
      <c r="B2393" s="113"/>
      <c r="C2393" s="113"/>
      <c r="D2393" s="113"/>
      <c r="E2393" s="114"/>
      <c r="F2393" s="113"/>
      <c r="G2393" s="114"/>
      <c r="H2393" s="113"/>
    </row>
    <row r="2394" spans="2:8" x14ac:dyDescent="0.2">
      <c r="B2394" s="113"/>
      <c r="C2394" s="113"/>
      <c r="D2394" s="113"/>
      <c r="E2394" s="114"/>
      <c r="F2394" s="113"/>
      <c r="G2394" s="114"/>
      <c r="H2394" s="113"/>
    </row>
    <row r="2395" spans="2:8" x14ac:dyDescent="0.2">
      <c r="B2395" s="113"/>
      <c r="C2395" s="113"/>
      <c r="D2395" s="113"/>
      <c r="E2395" s="114"/>
      <c r="F2395" s="113"/>
      <c r="G2395" s="114"/>
      <c r="H2395" s="113"/>
    </row>
    <row r="2396" spans="2:8" x14ac:dyDescent="0.2">
      <c r="B2396" s="113"/>
      <c r="C2396" s="113"/>
      <c r="D2396" s="113"/>
      <c r="E2396" s="114"/>
      <c r="F2396" s="113"/>
      <c r="G2396" s="114"/>
      <c r="H2396" s="113"/>
    </row>
    <row r="2397" spans="2:8" x14ac:dyDescent="0.2">
      <c r="B2397" s="113"/>
      <c r="C2397" s="113"/>
      <c r="D2397" s="113"/>
      <c r="E2397" s="114"/>
      <c r="F2397" s="113"/>
      <c r="G2397" s="114"/>
      <c r="H2397" s="113"/>
    </row>
    <row r="2398" spans="2:8" x14ac:dyDescent="0.2">
      <c r="B2398" s="113"/>
      <c r="C2398" s="113"/>
      <c r="D2398" s="113"/>
      <c r="E2398" s="114"/>
      <c r="F2398" s="113"/>
      <c r="G2398" s="114"/>
      <c r="H2398" s="113"/>
    </row>
    <row r="2399" spans="2:8" x14ac:dyDescent="0.2">
      <c r="B2399" s="113"/>
      <c r="C2399" s="113"/>
      <c r="D2399" s="113"/>
      <c r="E2399" s="114"/>
      <c r="F2399" s="113"/>
      <c r="G2399" s="114"/>
      <c r="H2399" s="113"/>
    </row>
    <row r="2400" spans="2:8" x14ac:dyDescent="0.2">
      <c r="B2400" s="113"/>
      <c r="C2400" s="113"/>
      <c r="D2400" s="113"/>
      <c r="E2400" s="114"/>
      <c r="F2400" s="113"/>
      <c r="G2400" s="114"/>
      <c r="H2400" s="113"/>
    </row>
    <row r="2401" spans="2:8" x14ac:dyDescent="0.2">
      <c r="B2401" s="113"/>
      <c r="C2401" s="113"/>
      <c r="D2401" s="113"/>
      <c r="E2401" s="114"/>
      <c r="F2401" s="113"/>
      <c r="G2401" s="114"/>
      <c r="H2401" s="113"/>
    </row>
    <row r="2402" spans="2:8" x14ac:dyDescent="0.2">
      <c r="B2402" s="113"/>
      <c r="C2402" s="113"/>
      <c r="D2402" s="113"/>
      <c r="E2402" s="114"/>
      <c r="F2402" s="113"/>
      <c r="G2402" s="114"/>
      <c r="H2402" s="113"/>
    </row>
    <row r="2403" spans="2:8" x14ac:dyDescent="0.2">
      <c r="B2403" s="113"/>
      <c r="C2403" s="113"/>
      <c r="D2403" s="113"/>
      <c r="E2403" s="114"/>
      <c r="F2403" s="113"/>
      <c r="G2403" s="114"/>
      <c r="H2403" s="113"/>
    </row>
    <row r="2404" spans="2:8" x14ac:dyDescent="0.2">
      <c r="B2404" s="113"/>
      <c r="C2404" s="113"/>
      <c r="D2404" s="113"/>
      <c r="E2404" s="114"/>
      <c r="F2404" s="113"/>
      <c r="G2404" s="114"/>
      <c r="H2404" s="113"/>
    </row>
    <row r="2405" spans="2:8" x14ac:dyDescent="0.2">
      <c r="B2405" s="113"/>
      <c r="C2405" s="113"/>
      <c r="D2405" s="113"/>
      <c r="E2405" s="114"/>
      <c r="F2405" s="113"/>
      <c r="G2405" s="114"/>
      <c r="H2405" s="113"/>
    </row>
    <row r="2406" spans="2:8" x14ac:dyDescent="0.2">
      <c r="B2406" s="113"/>
      <c r="C2406" s="113"/>
      <c r="D2406" s="113"/>
      <c r="E2406" s="114"/>
      <c r="F2406" s="113"/>
      <c r="G2406" s="114"/>
      <c r="H2406" s="113"/>
    </row>
    <row r="2407" spans="2:8" x14ac:dyDescent="0.2">
      <c r="B2407" s="113"/>
      <c r="C2407" s="113"/>
      <c r="D2407" s="113"/>
      <c r="E2407" s="114"/>
      <c r="F2407" s="113"/>
      <c r="G2407" s="114"/>
      <c r="H2407" s="113"/>
    </row>
    <row r="2408" spans="2:8" x14ac:dyDescent="0.2">
      <c r="B2408" s="113"/>
      <c r="C2408" s="113"/>
      <c r="D2408" s="113"/>
      <c r="E2408" s="114"/>
      <c r="F2408" s="113"/>
      <c r="G2408" s="114"/>
      <c r="H2408" s="113"/>
    </row>
    <row r="2409" spans="2:8" x14ac:dyDescent="0.2">
      <c r="B2409" s="113"/>
      <c r="C2409" s="113"/>
      <c r="D2409" s="113"/>
      <c r="E2409" s="114"/>
      <c r="F2409" s="113"/>
      <c r="G2409" s="114"/>
      <c r="H2409" s="113"/>
    </row>
    <row r="2410" spans="2:8" x14ac:dyDescent="0.2">
      <c r="B2410" s="113"/>
      <c r="C2410" s="113"/>
      <c r="D2410" s="113"/>
      <c r="E2410" s="114"/>
      <c r="F2410" s="113"/>
      <c r="G2410" s="114"/>
      <c r="H2410" s="113"/>
    </row>
    <row r="2411" spans="2:8" x14ac:dyDescent="0.2">
      <c r="B2411" s="113"/>
      <c r="C2411" s="113"/>
      <c r="D2411" s="113"/>
      <c r="E2411" s="114"/>
      <c r="F2411" s="113"/>
      <c r="G2411" s="114"/>
      <c r="H2411" s="113"/>
    </row>
    <row r="2412" spans="2:8" x14ac:dyDescent="0.2">
      <c r="B2412" s="113"/>
      <c r="C2412" s="113"/>
      <c r="D2412" s="113"/>
      <c r="E2412" s="114"/>
      <c r="F2412" s="113"/>
      <c r="G2412" s="114"/>
      <c r="H2412" s="113"/>
    </row>
    <row r="2413" spans="2:8" x14ac:dyDescent="0.2">
      <c r="B2413" s="113"/>
      <c r="C2413" s="113"/>
      <c r="D2413" s="113"/>
      <c r="E2413" s="114"/>
      <c r="F2413" s="113"/>
      <c r="G2413" s="114"/>
      <c r="H2413" s="113"/>
    </row>
    <row r="2414" spans="2:8" x14ac:dyDescent="0.2">
      <c r="B2414" s="113"/>
      <c r="C2414" s="113"/>
      <c r="D2414" s="113"/>
      <c r="E2414" s="114"/>
      <c r="F2414" s="113"/>
      <c r="G2414" s="114"/>
      <c r="H2414" s="113"/>
    </row>
    <row r="2415" spans="2:8" x14ac:dyDescent="0.2">
      <c r="B2415" s="113"/>
      <c r="C2415" s="113"/>
      <c r="D2415" s="113"/>
      <c r="E2415" s="114"/>
      <c r="F2415" s="113"/>
      <c r="G2415" s="114"/>
      <c r="H2415" s="113"/>
    </row>
    <row r="2416" spans="2:8" x14ac:dyDescent="0.2">
      <c r="B2416" s="113"/>
      <c r="C2416" s="113"/>
      <c r="D2416" s="113"/>
      <c r="E2416" s="114"/>
      <c r="F2416" s="113"/>
      <c r="G2416" s="114"/>
      <c r="H2416" s="113"/>
    </row>
    <row r="2417" spans="2:8" x14ac:dyDescent="0.2">
      <c r="B2417" s="113"/>
      <c r="C2417" s="113"/>
      <c r="D2417" s="113"/>
      <c r="E2417" s="114"/>
      <c r="F2417" s="113"/>
      <c r="G2417" s="114"/>
      <c r="H2417" s="113"/>
    </row>
    <row r="2418" spans="2:8" x14ac:dyDescent="0.2">
      <c r="B2418" s="113"/>
      <c r="C2418" s="113"/>
      <c r="D2418" s="113"/>
      <c r="E2418" s="114"/>
      <c r="F2418" s="113"/>
      <c r="G2418" s="114"/>
      <c r="H2418" s="113"/>
    </row>
    <row r="2419" spans="2:8" x14ac:dyDescent="0.2">
      <c r="B2419" s="113"/>
      <c r="C2419" s="113"/>
      <c r="D2419" s="113"/>
      <c r="E2419" s="114"/>
      <c r="F2419" s="113"/>
      <c r="G2419" s="114"/>
      <c r="H2419" s="113"/>
    </row>
    <row r="2420" spans="2:8" x14ac:dyDescent="0.2">
      <c r="B2420" s="113"/>
      <c r="C2420" s="113"/>
      <c r="D2420" s="113"/>
      <c r="E2420" s="114"/>
      <c r="F2420" s="113"/>
      <c r="G2420" s="114"/>
      <c r="H2420" s="113"/>
    </row>
    <row r="2421" spans="2:8" x14ac:dyDescent="0.2">
      <c r="B2421" s="113"/>
      <c r="C2421" s="113"/>
      <c r="D2421" s="113"/>
      <c r="E2421" s="114"/>
      <c r="F2421" s="113"/>
      <c r="G2421" s="114"/>
      <c r="H2421" s="113"/>
    </row>
    <row r="2422" spans="2:8" x14ac:dyDescent="0.2">
      <c r="B2422" s="113"/>
      <c r="C2422" s="113"/>
      <c r="D2422" s="113"/>
      <c r="E2422" s="114"/>
      <c r="F2422" s="113"/>
      <c r="G2422" s="114"/>
      <c r="H2422" s="113"/>
    </row>
    <row r="2423" spans="2:8" x14ac:dyDescent="0.2">
      <c r="B2423" s="113"/>
      <c r="C2423" s="113"/>
      <c r="D2423" s="113"/>
      <c r="E2423" s="114"/>
      <c r="F2423" s="113"/>
      <c r="G2423" s="114"/>
      <c r="H2423" s="113"/>
    </row>
    <row r="2424" spans="2:8" x14ac:dyDescent="0.2">
      <c r="B2424" s="113"/>
      <c r="C2424" s="113"/>
      <c r="D2424" s="113"/>
      <c r="E2424" s="114"/>
      <c r="F2424" s="113"/>
      <c r="G2424" s="114"/>
      <c r="H2424" s="113"/>
    </row>
    <row r="2425" spans="2:8" x14ac:dyDescent="0.2">
      <c r="B2425" s="113"/>
      <c r="C2425" s="113"/>
      <c r="D2425" s="113"/>
      <c r="E2425" s="114"/>
      <c r="F2425" s="113"/>
      <c r="G2425" s="114"/>
      <c r="H2425" s="113"/>
    </row>
    <row r="2426" spans="2:8" x14ac:dyDescent="0.2">
      <c r="B2426" s="113"/>
      <c r="C2426" s="113"/>
      <c r="D2426" s="113"/>
      <c r="E2426" s="114"/>
      <c r="F2426" s="113"/>
      <c r="G2426" s="114"/>
      <c r="H2426" s="113"/>
    </row>
    <row r="2427" spans="2:8" x14ac:dyDescent="0.2">
      <c r="B2427" s="113"/>
      <c r="C2427" s="113"/>
      <c r="D2427" s="113"/>
      <c r="E2427" s="114"/>
      <c r="F2427" s="113"/>
      <c r="G2427" s="114"/>
      <c r="H2427" s="113"/>
    </row>
    <row r="2428" spans="2:8" x14ac:dyDescent="0.2">
      <c r="B2428" s="113"/>
      <c r="C2428" s="113"/>
      <c r="D2428" s="113"/>
      <c r="E2428" s="114"/>
      <c r="F2428" s="113"/>
      <c r="G2428" s="114"/>
      <c r="H2428" s="113"/>
    </row>
    <row r="2429" spans="2:8" x14ac:dyDescent="0.2">
      <c r="B2429" s="113"/>
      <c r="C2429" s="113"/>
      <c r="D2429" s="113"/>
      <c r="E2429" s="114"/>
      <c r="F2429" s="113"/>
      <c r="G2429" s="114"/>
      <c r="H2429" s="113"/>
    </row>
    <row r="2430" spans="2:8" x14ac:dyDescent="0.2">
      <c r="B2430" s="113"/>
      <c r="C2430" s="113"/>
      <c r="D2430" s="113"/>
      <c r="E2430" s="114"/>
      <c r="F2430" s="113"/>
      <c r="G2430" s="114"/>
      <c r="H2430" s="113"/>
    </row>
    <row r="2431" spans="2:8" x14ac:dyDescent="0.2">
      <c r="B2431" s="113"/>
      <c r="C2431" s="113"/>
      <c r="D2431" s="113"/>
      <c r="E2431" s="114"/>
      <c r="F2431" s="113"/>
      <c r="G2431" s="114"/>
      <c r="H2431" s="113"/>
    </row>
    <row r="2432" spans="2:8" x14ac:dyDescent="0.2">
      <c r="B2432" s="113"/>
      <c r="C2432" s="113"/>
      <c r="D2432" s="113"/>
      <c r="E2432" s="114"/>
      <c r="F2432" s="113"/>
      <c r="G2432" s="114"/>
      <c r="H2432" s="113"/>
    </row>
    <row r="2433" spans="2:8" x14ac:dyDescent="0.2">
      <c r="B2433" s="113"/>
      <c r="C2433" s="113"/>
      <c r="D2433" s="113"/>
      <c r="E2433" s="114"/>
      <c r="F2433" s="113"/>
      <c r="G2433" s="114"/>
      <c r="H2433" s="113"/>
    </row>
    <row r="2434" spans="2:8" x14ac:dyDescent="0.2">
      <c r="B2434" s="113"/>
      <c r="C2434" s="113"/>
      <c r="D2434" s="113"/>
      <c r="E2434" s="114"/>
      <c r="F2434" s="113"/>
      <c r="G2434" s="114"/>
      <c r="H2434" s="113"/>
    </row>
    <row r="2435" spans="2:8" x14ac:dyDescent="0.2">
      <c r="B2435" s="113"/>
      <c r="C2435" s="113"/>
      <c r="D2435" s="113"/>
      <c r="E2435" s="114"/>
      <c r="F2435" s="113"/>
      <c r="G2435" s="114"/>
      <c r="H2435" s="113"/>
    </row>
    <row r="2436" spans="2:8" x14ac:dyDescent="0.2">
      <c r="B2436" s="113"/>
      <c r="C2436" s="113"/>
      <c r="D2436" s="113"/>
      <c r="E2436" s="114"/>
      <c r="F2436" s="113"/>
      <c r="G2436" s="114"/>
      <c r="H2436" s="113"/>
    </row>
    <row r="2437" spans="2:8" x14ac:dyDescent="0.2">
      <c r="B2437" s="113"/>
      <c r="C2437" s="113"/>
      <c r="D2437" s="113"/>
      <c r="E2437" s="114"/>
      <c r="F2437" s="113"/>
      <c r="G2437" s="114"/>
      <c r="H2437" s="113"/>
    </row>
    <row r="2438" spans="2:8" x14ac:dyDescent="0.2">
      <c r="B2438" s="113"/>
      <c r="C2438" s="113"/>
      <c r="D2438" s="113"/>
      <c r="E2438" s="114"/>
      <c r="F2438" s="113"/>
      <c r="G2438" s="114"/>
      <c r="H2438" s="113"/>
    </row>
    <row r="2439" spans="2:8" x14ac:dyDescent="0.2">
      <c r="B2439" s="113"/>
      <c r="C2439" s="113"/>
      <c r="D2439" s="113"/>
      <c r="E2439" s="114"/>
      <c r="F2439" s="113"/>
      <c r="G2439" s="114"/>
      <c r="H2439" s="113"/>
    </row>
    <row r="2440" spans="2:8" x14ac:dyDescent="0.2">
      <c r="B2440" s="113"/>
      <c r="C2440" s="113"/>
      <c r="D2440" s="113"/>
      <c r="E2440" s="114"/>
      <c r="F2440" s="113"/>
      <c r="G2440" s="114"/>
      <c r="H2440" s="113"/>
    </row>
    <row r="2441" spans="2:8" x14ac:dyDescent="0.2">
      <c r="B2441" s="113"/>
      <c r="C2441" s="113"/>
      <c r="D2441" s="113"/>
      <c r="E2441" s="114"/>
      <c r="F2441" s="113"/>
      <c r="G2441" s="114"/>
      <c r="H2441" s="113"/>
    </row>
    <row r="2442" spans="2:8" x14ac:dyDescent="0.2">
      <c r="B2442" s="113"/>
      <c r="C2442" s="113"/>
      <c r="D2442" s="113"/>
      <c r="E2442" s="114"/>
      <c r="F2442" s="113"/>
      <c r="G2442" s="114"/>
      <c r="H2442" s="113"/>
    </row>
    <row r="2443" spans="2:8" x14ac:dyDescent="0.2">
      <c r="B2443" s="113"/>
      <c r="C2443" s="113"/>
      <c r="D2443" s="113"/>
      <c r="E2443" s="114"/>
      <c r="F2443" s="113"/>
      <c r="G2443" s="114"/>
      <c r="H2443" s="113"/>
    </row>
    <row r="2444" spans="2:8" x14ac:dyDescent="0.2">
      <c r="B2444" s="113"/>
      <c r="C2444" s="113"/>
      <c r="D2444" s="113"/>
      <c r="E2444" s="114"/>
      <c r="F2444" s="113"/>
      <c r="G2444" s="114"/>
      <c r="H2444" s="113"/>
    </row>
    <row r="2445" spans="2:8" x14ac:dyDescent="0.2">
      <c r="B2445" s="113"/>
      <c r="C2445" s="113"/>
      <c r="D2445" s="113"/>
      <c r="E2445" s="114"/>
      <c r="F2445" s="113"/>
      <c r="G2445" s="114"/>
      <c r="H2445" s="113"/>
    </row>
    <row r="2446" spans="2:8" x14ac:dyDescent="0.2">
      <c r="B2446" s="113"/>
      <c r="C2446" s="113"/>
      <c r="D2446" s="113"/>
      <c r="E2446" s="114"/>
      <c r="F2446" s="113"/>
      <c r="G2446" s="114"/>
      <c r="H2446" s="113"/>
    </row>
    <row r="2447" spans="2:8" x14ac:dyDescent="0.2">
      <c r="B2447" s="113"/>
      <c r="C2447" s="113"/>
      <c r="D2447" s="113"/>
      <c r="E2447" s="114"/>
      <c r="F2447" s="113"/>
      <c r="G2447" s="114"/>
      <c r="H2447" s="113"/>
    </row>
    <row r="2448" spans="2:8" x14ac:dyDescent="0.2">
      <c r="B2448" s="113"/>
      <c r="C2448" s="113"/>
      <c r="D2448" s="113"/>
      <c r="E2448" s="114"/>
      <c r="F2448" s="113"/>
      <c r="G2448" s="114"/>
      <c r="H2448" s="113"/>
    </row>
    <row r="2449" spans="2:8" x14ac:dyDescent="0.2">
      <c r="B2449" s="113"/>
      <c r="C2449" s="113"/>
      <c r="D2449" s="113"/>
      <c r="E2449" s="114"/>
      <c r="F2449" s="113"/>
      <c r="G2449" s="114"/>
      <c r="H2449" s="113"/>
    </row>
    <row r="2450" spans="2:8" x14ac:dyDescent="0.2">
      <c r="B2450" s="113"/>
      <c r="C2450" s="113"/>
      <c r="D2450" s="113"/>
      <c r="E2450" s="114"/>
      <c r="F2450" s="113"/>
      <c r="G2450" s="114"/>
      <c r="H2450" s="113"/>
    </row>
    <row r="2451" spans="2:8" x14ac:dyDescent="0.2">
      <c r="B2451" s="113"/>
      <c r="C2451" s="113"/>
      <c r="D2451" s="113"/>
      <c r="E2451" s="114"/>
      <c r="F2451" s="113"/>
      <c r="G2451" s="114"/>
      <c r="H2451" s="113"/>
    </row>
    <row r="2452" spans="2:8" x14ac:dyDescent="0.2">
      <c r="B2452" s="113"/>
      <c r="C2452" s="113"/>
      <c r="D2452" s="113"/>
      <c r="E2452" s="114"/>
      <c r="F2452" s="113"/>
      <c r="G2452" s="114"/>
      <c r="H2452" s="113"/>
    </row>
    <row r="2453" spans="2:8" x14ac:dyDescent="0.2">
      <c r="B2453" s="113"/>
      <c r="C2453" s="113"/>
      <c r="D2453" s="113"/>
      <c r="E2453" s="114"/>
      <c r="F2453" s="113"/>
      <c r="G2453" s="114"/>
      <c r="H2453" s="113"/>
    </row>
    <row r="2454" spans="2:8" x14ac:dyDescent="0.2">
      <c r="B2454" s="113"/>
      <c r="C2454" s="113"/>
      <c r="D2454" s="113"/>
      <c r="E2454" s="114"/>
      <c r="F2454" s="113"/>
      <c r="G2454" s="114"/>
      <c r="H2454" s="113"/>
    </row>
    <row r="2455" spans="2:8" x14ac:dyDescent="0.2">
      <c r="B2455" s="113"/>
      <c r="C2455" s="113"/>
      <c r="D2455" s="113"/>
      <c r="E2455" s="114"/>
      <c r="F2455" s="113"/>
      <c r="G2455" s="114"/>
      <c r="H2455" s="113"/>
    </row>
    <row r="2456" spans="2:8" x14ac:dyDescent="0.2">
      <c r="B2456" s="113"/>
      <c r="C2456" s="113"/>
      <c r="D2456" s="113"/>
      <c r="E2456" s="114"/>
      <c r="F2456" s="113"/>
      <c r="G2456" s="114"/>
      <c r="H2456" s="113"/>
    </row>
    <row r="2457" spans="2:8" x14ac:dyDescent="0.2">
      <c r="B2457" s="113"/>
      <c r="C2457" s="113"/>
      <c r="D2457" s="113"/>
      <c r="E2457" s="114"/>
      <c r="F2457" s="113"/>
      <c r="G2457" s="114"/>
      <c r="H2457" s="113"/>
    </row>
    <row r="2458" spans="2:8" x14ac:dyDescent="0.2">
      <c r="B2458" s="113"/>
      <c r="C2458" s="113"/>
      <c r="D2458" s="113"/>
      <c r="E2458" s="114"/>
      <c r="F2458" s="113"/>
      <c r="G2458" s="114"/>
      <c r="H2458" s="113"/>
    </row>
    <row r="2459" spans="2:8" x14ac:dyDescent="0.2">
      <c r="B2459" s="113"/>
      <c r="C2459" s="113"/>
      <c r="D2459" s="113"/>
      <c r="E2459" s="114"/>
      <c r="F2459" s="113"/>
      <c r="G2459" s="114"/>
      <c r="H2459" s="113"/>
    </row>
    <row r="2460" spans="2:8" x14ac:dyDescent="0.2">
      <c r="B2460" s="113"/>
      <c r="C2460" s="113"/>
      <c r="D2460" s="113"/>
      <c r="E2460" s="114"/>
      <c r="F2460" s="113"/>
      <c r="G2460" s="114"/>
      <c r="H2460" s="113"/>
    </row>
    <row r="2461" spans="2:8" x14ac:dyDescent="0.2">
      <c r="B2461" s="113"/>
      <c r="C2461" s="113"/>
      <c r="D2461" s="113"/>
      <c r="E2461" s="114"/>
      <c r="F2461" s="113"/>
      <c r="G2461" s="114"/>
      <c r="H2461" s="113"/>
    </row>
    <row r="2462" spans="2:8" x14ac:dyDescent="0.2">
      <c r="B2462" s="113"/>
      <c r="C2462" s="113"/>
      <c r="D2462" s="113"/>
      <c r="E2462" s="114"/>
      <c r="F2462" s="113"/>
      <c r="G2462" s="114"/>
      <c r="H2462" s="113"/>
    </row>
    <row r="2463" spans="2:8" x14ac:dyDescent="0.2">
      <c r="B2463" s="113"/>
      <c r="C2463" s="113"/>
      <c r="D2463" s="113"/>
      <c r="E2463" s="114"/>
      <c r="F2463" s="113"/>
      <c r="G2463" s="114"/>
      <c r="H2463" s="113"/>
    </row>
    <row r="2464" spans="2:8" x14ac:dyDescent="0.2">
      <c r="B2464" s="113"/>
      <c r="C2464" s="113"/>
      <c r="D2464" s="113"/>
      <c r="E2464" s="114"/>
      <c r="F2464" s="113"/>
      <c r="G2464" s="114"/>
      <c r="H2464" s="113"/>
    </row>
    <row r="2465" spans="2:8" x14ac:dyDescent="0.2">
      <c r="B2465" s="113"/>
      <c r="C2465" s="113"/>
      <c r="D2465" s="113"/>
      <c r="E2465" s="114"/>
      <c r="F2465" s="113"/>
      <c r="G2465" s="114"/>
      <c r="H2465" s="113"/>
    </row>
    <row r="2466" spans="2:8" x14ac:dyDescent="0.2">
      <c r="B2466" s="113"/>
      <c r="C2466" s="113"/>
      <c r="D2466" s="113"/>
      <c r="E2466" s="114"/>
      <c r="F2466" s="113"/>
      <c r="G2466" s="114"/>
      <c r="H2466" s="113"/>
    </row>
    <row r="2467" spans="2:8" x14ac:dyDescent="0.2">
      <c r="B2467" s="113"/>
      <c r="C2467" s="113"/>
      <c r="D2467" s="113"/>
      <c r="E2467" s="114"/>
      <c r="F2467" s="113"/>
      <c r="G2467" s="114"/>
      <c r="H2467" s="113"/>
    </row>
    <row r="2468" spans="2:8" x14ac:dyDescent="0.2">
      <c r="B2468" s="113"/>
      <c r="C2468" s="113"/>
      <c r="D2468" s="113"/>
      <c r="E2468" s="114"/>
      <c r="F2468" s="113"/>
      <c r="G2468" s="114"/>
      <c r="H2468" s="113"/>
    </row>
    <row r="2469" spans="2:8" x14ac:dyDescent="0.2">
      <c r="B2469" s="113"/>
      <c r="C2469" s="113"/>
      <c r="D2469" s="113"/>
      <c r="E2469" s="114"/>
      <c r="F2469" s="113"/>
      <c r="G2469" s="114"/>
      <c r="H2469" s="113"/>
    </row>
    <row r="2470" spans="2:8" x14ac:dyDescent="0.2">
      <c r="B2470" s="113"/>
      <c r="C2470" s="113"/>
      <c r="D2470" s="113"/>
      <c r="E2470" s="114"/>
      <c r="F2470" s="113"/>
      <c r="G2470" s="114"/>
      <c r="H2470" s="113"/>
    </row>
    <row r="2471" spans="2:8" x14ac:dyDescent="0.2">
      <c r="B2471" s="113"/>
      <c r="C2471" s="113"/>
      <c r="D2471" s="113"/>
      <c r="E2471" s="114"/>
      <c r="F2471" s="113"/>
      <c r="G2471" s="114"/>
      <c r="H2471" s="113"/>
    </row>
    <row r="2472" spans="2:8" x14ac:dyDescent="0.2">
      <c r="B2472" s="113"/>
      <c r="C2472" s="113"/>
      <c r="D2472" s="113"/>
      <c r="E2472" s="114"/>
      <c r="F2472" s="113"/>
      <c r="G2472" s="114"/>
      <c r="H2472" s="113"/>
    </row>
    <row r="2473" spans="2:8" x14ac:dyDescent="0.2">
      <c r="B2473" s="113"/>
      <c r="C2473" s="113"/>
      <c r="D2473" s="113"/>
      <c r="E2473" s="114"/>
      <c r="F2473" s="113"/>
      <c r="G2473" s="114"/>
      <c r="H2473" s="113"/>
    </row>
    <row r="2474" spans="2:8" x14ac:dyDescent="0.2">
      <c r="B2474" s="113"/>
      <c r="C2474" s="113"/>
      <c r="D2474" s="113"/>
      <c r="E2474" s="114"/>
      <c r="F2474" s="113"/>
      <c r="G2474" s="114"/>
      <c r="H2474" s="113"/>
    </row>
    <row r="2475" spans="2:8" x14ac:dyDescent="0.2">
      <c r="B2475" s="113"/>
      <c r="C2475" s="113"/>
      <c r="D2475" s="113"/>
      <c r="E2475" s="114"/>
      <c r="F2475" s="113"/>
      <c r="G2475" s="114"/>
      <c r="H2475" s="113"/>
    </row>
    <row r="2476" spans="2:8" x14ac:dyDescent="0.2">
      <c r="B2476" s="113"/>
      <c r="C2476" s="113"/>
      <c r="D2476" s="113"/>
      <c r="E2476" s="114"/>
      <c r="F2476" s="113"/>
      <c r="G2476" s="114"/>
      <c r="H2476" s="113"/>
    </row>
    <row r="2477" spans="2:8" x14ac:dyDescent="0.2">
      <c r="B2477" s="113"/>
      <c r="C2477" s="113"/>
      <c r="D2477" s="113"/>
      <c r="E2477" s="114"/>
      <c r="F2477" s="113"/>
      <c r="G2477" s="114"/>
      <c r="H2477" s="113"/>
    </row>
    <row r="2478" spans="2:8" x14ac:dyDescent="0.2">
      <c r="B2478" s="113"/>
      <c r="C2478" s="113"/>
      <c r="D2478" s="113"/>
      <c r="E2478" s="114"/>
      <c r="F2478" s="113"/>
      <c r="G2478" s="114"/>
      <c r="H2478" s="113"/>
    </row>
    <row r="2479" spans="2:8" x14ac:dyDescent="0.2">
      <c r="B2479" s="113"/>
      <c r="C2479" s="113"/>
      <c r="D2479" s="113"/>
      <c r="E2479" s="114"/>
      <c r="F2479" s="113"/>
      <c r="G2479" s="114"/>
      <c r="H2479" s="113"/>
    </row>
    <row r="2480" spans="2:8" x14ac:dyDescent="0.2">
      <c r="B2480" s="113"/>
      <c r="C2480" s="113"/>
      <c r="D2480" s="113"/>
      <c r="E2480" s="114"/>
      <c r="F2480" s="113"/>
      <c r="G2480" s="114"/>
      <c r="H2480" s="113"/>
    </row>
    <row r="2481" spans="2:8" x14ac:dyDescent="0.2">
      <c r="B2481" s="113"/>
      <c r="C2481" s="113"/>
      <c r="D2481" s="113"/>
      <c r="E2481" s="114"/>
      <c r="F2481" s="113"/>
      <c r="G2481" s="114"/>
      <c r="H2481" s="113"/>
    </row>
    <row r="2482" spans="2:8" x14ac:dyDescent="0.2">
      <c r="B2482" s="113"/>
      <c r="C2482" s="113"/>
      <c r="D2482" s="113"/>
      <c r="E2482" s="114"/>
      <c r="F2482" s="113"/>
      <c r="G2482" s="114"/>
      <c r="H2482" s="113"/>
    </row>
    <row r="2483" spans="2:8" x14ac:dyDescent="0.2">
      <c r="B2483" s="113"/>
      <c r="C2483" s="113"/>
      <c r="D2483" s="113"/>
      <c r="E2483" s="114"/>
      <c r="F2483" s="113"/>
      <c r="G2483" s="114"/>
      <c r="H2483" s="113"/>
    </row>
    <row r="2484" spans="2:8" x14ac:dyDescent="0.2">
      <c r="B2484" s="113"/>
      <c r="C2484" s="113"/>
      <c r="D2484" s="113"/>
      <c r="E2484" s="114"/>
      <c r="F2484" s="113"/>
      <c r="G2484" s="114"/>
      <c r="H2484" s="113"/>
    </row>
    <row r="2485" spans="2:8" x14ac:dyDescent="0.2">
      <c r="B2485" s="113"/>
      <c r="C2485" s="113"/>
      <c r="D2485" s="113"/>
      <c r="E2485" s="114"/>
      <c r="F2485" s="113"/>
      <c r="G2485" s="114"/>
      <c r="H2485" s="113"/>
    </row>
    <row r="2486" spans="2:8" x14ac:dyDescent="0.2">
      <c r="B2486" s="113"/>
      <c r="C2486" s="113"/>
      <c r="D2486" s="113"/>
      <c r="E2486" s="114"/>
      <c r="F2486" s="113"/>
      <c r="G2486" s="114"/>
      <c r="H2486" s="113"/>
    </row>
    <row r="2487" spans="2:8" x14ac:dyDescent="0.2">
      <c r="B2487" s="113"/>
      <c r="C2487" s="113"/>
      <c r="D2487" s="113"/>
      <c r="E2487" s="114"/>
      <c r="F2487" s="113"/>
      <c r="G2487" s="114"/>
      <c r="H2487" s="113"/>
    </row>
    <row r="2488" spans="2:8" x14ac:dyDescent="0.2">
      <c r="B2488" s="113"/>
      <c r="C2488" s="113"/>
      <c r="D2488" s="113"/>
      <c r="E2488" s="114"/>
      <c r="F2488" s="113"/>
      <c r="G2488" s="114"/>
      <c r="H2488" s="113"/>
    </row>
    <row r="2489" spans="2:8" x14ac:dyDescent="0.2">
      <c r="B2489" s="113"/>
      <c r="C2489" s="113"/>
      <c r="D2489" s="113"/>
      <c r="E2489" s="114"/>
      <c r="F2489" s="113"/>
      <c r="G2489" s="114"/>
      <c r="H2489" s="113"/>
    </row>
    <row r="2490" spans="2:8" x14ac:dyDescent="0.2">
      <c r="B2490" s="113"/>
      <c r="C2490" s="113"/>
      <c r="D2490" s="113"/>
      <c r="E2490" s="114"/>
      <c r="F2490" s="113"/>
      <c r="G2490" s="114"/>
      <c r="H2490" s="113"/>
    </row>
    <row r="2491" spans="2:8" x14ac:dyDescent="0.2">
      <c r="B2491" s="113"/>
      <c r="C2491" s="113"/>
      <c r="D2491" s="113"/>
      <c r="E2491" s="114"/>
      <c r="F2491" s="113"/>
      <c r="G2491" s="114"/>
      <c r="H2491" s="113"/>
    </row>
    <row r="2492" spans="2:8" x14ac:dyDescent="0.2">
      <c r="B2492" s="113"/>
      <c r="C2492" s="113"/>
      <c r="D2492" s="113"/>
      <c r="E2492" s="114"/>
      <c r="F2492" s="113"/>
      <c r="G2492" s="114"/>
      <c r="H2492" s="113"/>
    </row>
    <row r="2493" spans="2:8" x14ac:dyDescent="0.2">
      <c r="B2493" s="113"/>
      <c r="C2493" s="113"/>
      <c r="D2493" s="113"/>
      <c r="E2493" s="114"/>
      <c r="F2493" s="113"/>
      <c r="G2493" s="114"/>
      <c r="H2493" s="113"/>
    </row>
    <row r="2494" spans="2:8" x14ac:dyDescent="0.2">
      <c r="B2494" s="113"/>
      <c r="C2494" s="113"/>
      <c r="D2494" s="113"/>
      <c r="E2494" s="114"/>
      <c r="F2494" s="113"/>
      <c r="G2494" s="114"/>
      <c r="H2494" s="113"/>
    </row>
    <row r="2495" spans="2:8" x14ac:dyDescent="0.2">
      <c r="B2495" s="113"/>
      <c r="C2495" s="113"/>
      <c r="D2495" s="113"/>
      <c r="E2495" s="114"/>
      <c r="F2495" s="113"/>
      <c r="G2495" s="114"/>
      <c r="H2495" s="113"/>
    </row>
    <row r="2496" spans="2:8" x14ac:dyDescent="0.2">
      <c r="B2496" s="113"/>
      <c r="C2496" s="113"/>
      <c r="D2496" s="113"/>
      <c r="E2496" s="114"/>
      <c r="F2496" s="113"/>
      <c r="G2496" s="114"/>
      <c r="H2496" s="113"/>
    </row>
    <row r="2497" spans="2:8" x14ac:dyDescent="0.2">
      <c r="B2497" s="113"/>
      <c r="C2497" s="113"/>
      <c r="D2497" s="113"/>
      <c r="E2497" s="114"/>
      <c r="F2497" s="113"/>
      <c r="G2497" s="114"/>
      <c r="H2497" s="113"/>
    </row>
    <row r="2498" spans="2:8" x14ac:dyDescent="0.2">
      <c r="B2498" s="113"/>
      <c r="C2498" s="113"/>
      <c r="D2498" s="113"/>
      <c r="E2498" s="114"/>
      <c r="F2498" s="113"/>
      <c r="G2498" s="114"/>
      <c r="H2498" s="113"/>
    </row>
    <row r="2499" spans="2:8" x14ac:dyDescent="0.2">
      <c r="B2499" s="113"/>
      <c r="C2499" s="113"/>
      <c r="D2499" s="113"/>
      <c r="E2499" s="114"/>
      <c r="F2499" s="113"/>
      <c r="G2499" s="114"/>
      <c r="H2499" s="113"/>
    </row>
    <row r="2500" spans="2:8" x14ac:dyDescent="0.2">
      <c r="B2500" s="113"/>
      <c r="C2500" s="113"/>
      <c r="D2500" s="113"/>
      <c r="E2500" s="114"/>
      <c r="F2500" s="113"/>
      <c r="G2500" s="114"/>
      <c r="H2500" s="113"/>
    </row>
    <row r="2501" spans="2:8" x14ac:dyDescent="0.2">
      <c r="B2501" s="113"/>
      <c r="C2501" s="113"/>
      <c r="D2501" s="113"/>
      <c r="E2501" s="114"/>
      <c r="F2501" s="113"/>
      <c r="G2501" s="114"/>
      <c r="H2501" s="113"/>
    </row>
    <row r="2502" spans="2:8" x14ac:dyDescent="0.2">
      <c r="B2502" s="113"/>
      <c r="C2502" s="113"/>
      <c r="D2502" s="113"/>
      <c r="E2502" s="114"/>
      <c r="F2502" s="113"/>
      <c r="G2502" s="114"/>
      <c r="H2502" s="113"/>
    </row>
    <row r="2503" spans="2:8" x14ac:dyDescent="0.2">
      <c r="B2503" s="113"/>
      <c r="C2503" s="113"/>
      <c r="D2503" s="113"/>
      <c r="E2503" s="114"/>
      <c r="F2503" s="113"/>
      <c r="G2503" s="114"/>
      <c r="H2503" s="113"/>
    </row>
    <row r="2504" spans="2:8" x14ac:dyDescent="0.2">
      <c r="B2504" s="113"/>
      <c r="C2504" s="113"/>
      <c r="D2504" s="113"/>
      <c r="E2504" s="114"/>
      <c r="F2504" s="113"/>
      <c r="G2504" s="114"/>
      <c r="H2504" s="113"/>
    </row>
    <row r="2505" spans="2:8" x14ac:dyDescent="0.2">
      <c r="B2505" s="113"/>
      <c r="C2505" s="113"/>
      <c r="D2505" s="113"/>
      <c r="E2505" s="114"/>
      <c r="F2505" s="113"/>
      <c r="G2505" s="114"/>
      <c r="H2505" s="113"/>
    </row>
    <row r="2506" spans="2:8" x14ac:dyDescent="0.2">
      <c r="B2506" s="113"/>
      <c r="C2506" s="113"/>
      <c r="D2506" s="113"/>
      <c r="E2506" s="114"/>
      <c r="F2506" s="113"/>
      <c r="G2506" s="114"/>
      <c r="H2506" s="113"/>
    </row>
    <row r="2507" spans="2:8" x14ac:dyDescent="0.2">
      <c r="B2507" s="113"/>
      <c r="C2507" s="113"/>
      <c r="D2507" s="113"/>
      <c r="E2507" s="114"/>
      <c r="F2507" s="113"/>
      <c r="G2507" s="114"/>
      <c r="H2507" s="113"/>
    </row>
    <row r="2508" spans="2:8" x14ac:dyDescent="0.2">
      <c r="B2508" s="113"/>
      <c r="C2508" s="113"/>
      <c r="D2508" s="113"/>
      <c r="E2508" s="114"/>
      <c r="F2508" s="113"/>
      <c r="G2508" s="114"/>
      <c r="H2508" s="113"/>
    </row>
    <row r="2509" spans="2:8" x14ac:dyDescent="0.2">
      <c r="B2509" s="113"/>
      <c r="C2509" s="113"/>
      <c r="D2509" s="113"/>
      <c r="E2509" s="114"/>
      <c r="F2509" s="113"/>
      <c r="G2509" s="114"/>
      <c r="H2509" s="113"/>
    </row>
    <row r="2510" spans="2:8" x14ac:dyDescent="0.2">
      <c r="B2510" s="113"/>
      <c r="C2510" s="113"/>
      <c r="D2510" s="113"/>
      <c r="E2510" s="114"/>
      <c r="F2510" s="113"/>
      <c r="G2510" s="114"/>
      <c r="H2510" s="113"/>
    </row>
    <row r="2511" spans="2:8" x14ac:dyDescent="0.2">
      <c r="B2511" s="113"/>
      <c r="C2511" s="113"/>
      <c r="D2511" s="113"/>
      <c r="E2511" s="114"/>
      <c r="F2511" s="113"/>
      <c r="G2511" s="114"/>
      <c r="H2511" s="113"/>
    </row>
    <row r="2512" spans="2:8" x14ac:dyDescent="0.2">
      <c r="B2512" s="113"/>
      <c r="C2512" s="113"/>
      <c r="D2512" s="113"/>
      <c r="E2512" s="114"/>
      <c r="F2512" s="113"/>
      <c r="G2512" s="114"/>
      <c r="H2512" s="113"/>
    </row>
    <row r="2513" spans="2:8" x14ac:dyDescent="0.2">
      <c r="B2513" s="113"/>
      <c r="C2513" s="113"/>
      <c r="D2513" s="113"/>
      <c r="E2513" s="114"/>
      <c r="F2513" s="113"/>
      <c r="G2513" s="114"/>
      <c r="H2513" s="113"/>
    </row>
    <row r="2514" spans="2:8" x14ac:dyDescent="0.2">
      <c r="B2514" s="113"/>
      <c r="C2514" s="113"/>
      <c r="D2514" s="113"/>
      <c r="E2514" s="114"/>
      <c r="F2514" s="113"/>
      <c r="G2514" s="114"/>
      <c r="H2514" s="113"/>
    </row>
    <row r="2515" spans="2:8" x14ac:dyDescent="0.2">
      <c r="B2515" s="113"/>
      <c r="C2515" s="113"/>
      <c r="D2515" s="113"/>
      <c r="E2515" s="114"/>
      <c r="F2515" s="113"/>
      <c r="G2515" s="114"/>
      <c r="H2515" s="113"/>
    </row>
    <row r="2516" spans="2:8" x14ac:dyDescent="0.2">
      <c r="B2516" s="113"/>
      <c r="C2516" s="113"/>
      <c r="D2516" s="113"/>
      <c r="E2516" s="114"/>
      <c r="F2516" s="113"/>
      <c r="G2516" s="114"/>
      <c r="H2516" s="113"/>
    </row>
    <row r="2517" spans="2:8" x14ac:dyDescent="0.2">
      <c r="B2517" s="113"/>
      <c r="C2517" s="113"/>
      <c r="D2517" s="113"/>
      <c r="E2517" s="114"/>
      <c r="F2517" s="113"/>
      <c r="G2517" s="114"/>
      <c r="H2517" s="113"/>
    </row>
    <row r="2518" spans="2:8" x14ac:dyDescent="0.2">
      <c r="B2518" s="113"/>
      <c r="C2518" s="113"/>
      <c r="D2518" s="113"/>
      <c r="E2518" s="114"/>
      <c r="F2518" s="113"/>
      <c r="G2518" s="114"/>
      <c r="H2518" s="113"/>
    </row>
    <row r="2519" spans="2:8" x14ac:dyDescent="0.2">
      <c r="B2519" s="113"/>
      <c r="C2519" s="113"/>
      <c r="D2519" s="113"/>
      <c r="E2519" s="114"/>
      <c r="F2519" s="113"/>
      <c r="G2519" s="114"/>
      <c r="H2519" s="113"/>
    </row>
    <row r="2520" spans="2:8" x14ac:dyDescent="0.2">
      <c r="B2520" s="113"/>
      <c r="C2520" s="113"/>
      <c r="D2520" s="113"/>
      <c r="E2520" s="114"/>
      <c r="F2520" s="113"/>
      <c r="G2520" s="114"/>
      <c r="H2520" s="113"/>
    </row>
    <row r="2521" spans="2:8" x14ac:dyDescent="0.2">
      <c r="B2521" s="113"/>
      <c r="C2521" s="113"/>
      <c r="D2521" s="113"/>
      <c r="E2521" s="114"/>
      <c r="F2521" s="113"/>
      <c r="G2521" s="114"/>
      <c r="H2521" s="113"/>
    </row>
    <row r="2522" spans="2:8" x14ac:dyDescent="0.2">
      <c r="B2522" s="113"/>
      <c r="C2522" s="113"/>
      <c r="D2522" s="113"/>
      <c r="E2522" s="114"/>
      <c r="F2522" s="113"/>
      <c r="G2522" s="114"/>
      <c r="H2522" s="113"/>
    </row>
    <row r="2523" spans="2:8" x14ac:dyDescent="0.2">
      <c r="B2523" s="113"/>
      <c r="C2523" s="113"/>
      <c r="D2523" s="113"/>
      <c r="E2523" s="114"/>
      <c r="F2523" s="113"/>
      <c r="G2523" s="114"/>
      <c r="H2523" s="113"/>
    </row>
    <row r="2524" spans="2:8" x14ac:dyDescent="0.2">
      <c r="B2524" s="113"/>
      <c r="C2524" s="113"/>
      <c r="D2524" s="113"/>
      <c r="E2524" s="114"/>
      <c r="F2524" s="113"/>
      <c r="G2524" s="114"/>
      <c r="H2524" s="113"/>
    </row>
  </sheetData>
  <mergeCells count="8">
    <mergeCell ref="A538:B538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0"/>
  <sheetViews>
    <sheetView view="pageBreakPreview" zoomScale="170" zoomScaleNormal="100" zoomScaleSheetLayoutView="17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B11" sqref="B11"/>
    </sheetView>
  </sheetViews>
  <sheetFormatPr defaultColWidth="7.1640625" defaultRowHeight="11.45" customHeight="1" outlineLevelRow="2" x14ac:dyDescent="0.2"/>
  <cols>
    <col min="1" max="1" width="7.1640625" style="28"/>
    <col min="2" max="2" width="23" style="28" customWidth="1"/>
    <col min="3" max="3" width="14.6640625" style="28" customWidth="1"/>
    <col min="4" max="4" width="8.1640625" style="28" bestFit="1" customWidth="1"/>
    <col min="5" max="5" width="12.5" style="108" customWidth="1"/>
    <col min="6" max="6" width="11.33203125" style="28" customWidth="1"/>
    <col min="7" max="7" width="13.6640625" style="108" customWidth="1"/>
    <col min="8" max="8" width="13.5" style="28" customWidth="1"/>
    <col min="9" max="16384" width="7.1640625" style="29"/>
  </cols>
  <sheetData>
    <row r="1" spans="1:22" ht="34.5" customHeight="1" x14ac:dyDescent="0.2">
      <c r="F1" s="189" t="s">
        <v>160</v>
      </c>
      <c r="G1" s="189"/>
      <c r="H1" s="189"/>
    </row>
    <row r="2" spans="1:22" ht="34.5" customHeight="1" x14ac:dyDescent="0.2">
      <c r="A2" s="196" t="s">
        <v>159</v>
      </c>
      <c r="B2" s="196"/>
      <c r="C2" s="196"/>
      <c r="D2" s="196"/>
      <c r="E2" s="196"/>
      <c r="F2" s="196"/>
      <c r="G2" s="196"/>
      <c r="H2" s="196"/>
      <c r="M2" s="96"/>
      <c r="N2" s="96"/>
      <c r="O2" s="96"/>
      <c r="P2" s="96"/>
      <c r="Q2" s="96"/>
      <c r="R2" s="96"/>
      <c r="S2" s="96"/>
      <c r="T2" s="96"/>
      <c r="U2" s="96"/>
      <c r="V2" s="96"/>
    </row>
    <row r="3" spans="1:22" ht="24.75" customHeight="1" x14ac:dyDescent="0.2">
      <c r="A3" s="197" t="s">
        <v>0</v>
      </c>
      <c r="B3" s="192" t="s">
        <v>165</v>
      </c>
      <c r="C3" s="193" t="s">
        <v>29</v>
      </c>
      <c r="D3" s="193"/>
      <c r="E3" s="198" t="s">
        <v>30</v>
      </c>
      <c r="F3" s="198"/>
      <c r="G3" s="195" t="s">
        <v>31</v>
      </c>
      <c r="H3" s="195"/>
      <c r="M3" s="96"/>
      <c r="N3" s="96"/>
      <c r="O3" s="96"/>
      <c r="P3" s="96"/>
      <c r="Q3" s="96"/>
      <c r="R3" s="96"/>
      <c r="S3" s="96"/>
      <c r="T3" s="96"/>
      <c r="U3" s="96"/>
      <c r="V3" s="96"/>
    </row>
    <row r="4" spans="1:22" ht="18" customHeight="1" x14ac:dyDescent="0.2">
      <c r="A4" s="197"/>
      <c r="B4" s="192"/>
      <c r="C4" s="2" t="s">
        <v>32</v>
      </c>
      <c r="D4" s="3" t="s">
        <v>33</v>
      </c>
      <c r="E4" s="4" t="s">
        <v>32</v>
      </c>
      <c r="F4" s="27" t="s">
        <v>33</v>
      </c>
      <c r="G4" s="2" t="s">
        <v>32</v>
      </c>
      <c r="H4" s="5" t="s">
        <v>33</v>
      </c>
      <c r="M4" s="96"/>
      <c r="N4" s="96"/>
      <c r="O4" s="96"/>
      <c r="P4" s="96"/>
      <c r="Q4" s="96"/>
      <c r="R4" s="96"/>
      <c r="S4" s="96"/>
      <c r="T4" s="96"/>
      <c r="U4" s="96"/>
      <c r="V4" s="96"/>
    </row>
    <row r="5" spans="1:22" ht="11.25" x14ac:dyDescent="0.2">
      <c r="A5" s="37" t="s">
        <v>155</v>
      </c>
      <c r="B5" s="37" t="s">
        <v>156</v>
      </c>
      <c r="C5" s="38">
        <v>8227034</v>
      </c>
      <c r="D5" s="39">
        <v>6500</v>
      </c>
      <c r="E5" s="38">
        <v>-193148.67</v>
      </c>
      <c r="F5" s="39">
        <v>-103</v>
      </c>
      <c r="G5" s="40">
        <v>8033885.3300000001</v>
      </c>
      <c r="H5" s="41">
        <v>6397</v>
      </c>
    </row>
    <row r="6" spans="1:22" ht="11.25" outlineLevel="2" x14ac:dyDescent="0.2">
      <c r="A6" s="42"/>
      <c r="B6" s="46" t="s">
        <v>14</v>
      </c>
      <c r="C6" s="47">
        <v>686008.07</v>
      </c>
      <c r="D6" s="51">
        <v>542</v>
      </c>
      <c r="E6" s="47">
        <v>-148658.63</v>
      </c>
      <c r="F6" s="48">
        <v>-87</v>
      </c>
      <c r="G6" s="47">
        <v>537349.43999999994</v>
      </c>
      <c r="H6" s="48">
        <v>455</v>
      </c>
    </row>
    <row r="7" spans="1:22" ht="11.1" customHeight="1" outlineLevel="2" x14ac:dyDescent="0.2">
      <c r="A7" s="42"/>
      <c r="B7" s="46" t="s">
        <v>15</v>
      </c>
      <c r="C7" s="47">
        <v>686008.07</v>
      </c>
      <c r="D7" s="51">
        <v>542</v>
      </c>
      <c r="E7" s="47">
        <v>0</v>
      </c>
      <c r="F7" s="48">
        <v>0</v>
      </c>
      <c r="G7" s="47">
        <v>686008.07</v>
      </c>
      <c r="H7" s="48">
        <v>542</v>
      </c>
    </row>
    <row r="8" spans="1:22" ht="11.1" customHeight="1" outlineLevel="2" x14ac:dyDescent="0.2">
      <c r="A8" s="42"/>
      <c r="B8" s="46" t="s">
        <v>16</v>
      </c>
      <c r="C8" s="47">
        <v>686008.07</v>
      </c>
      <c r="D8" s="51">
        <v>542</v>
      </c>
      <c r="E8" s="47">
        <v>0</v>
      </c>
      <c r="F8" s="48">
        <v>0</v>
      </c>
      <c r="G8" s="47">
        <v>686008.07</v>
      </c>
      <c r="H8" s="48">
        <v>542</v>
      </c>
    </row>
    <row r="9" spans="1:22" ht="11.1" customHeight="1" outlineLevel="2" x14ac:dyDescent="0.2">
      <c r="A9" s="42"/>
      <c r="B9" s="46" t="s">
        <v>3</v>
      </c>
      <c r="C9" s="47">
        <v>686008.07</v>
      </c>
      <c r="D9" s="51">
        <v>542</v>
      </c>
      <c r="E9" s="47">
        <v>0</v>
      </c>
      <c r="F9" s="48">
        <v>0</v>
      </c>
      <c r="G9" s="47">
        <v>686008.07</v>
      </c>
      <c r="H9" s="48">
        <v>542</v>
      </c>
    </row>
    <row r="10" spans="1:22" ht="11.25" x14ac:dyDescent="0.2">
      <c r="A10" s="42"/>
      <c r="B10" s="46" t="s">
        <v>4</v>
      </c>
      <c r="C10" s="47">
        <v>686008.07</v>
      </c>
      <c r="D10" s="51">
        <v>542</v>
      </c>
      <c r="E10" s="47">
        <v>0</v>
      </c>
      <c r="F10" s="48">
        <v>0</v>
      </c>
      <c r="G10" s="47">
        <v>686008.07</v>
      </c>
      <c r="H10" s="48">
        <v>542</v>
      </c>
    </row>
    <row r="11" spans="1:22" ht="11.25" x14ac:dyDescent="0.2">
      <c r="A11" s="42"/>
      <c r="B11" s="46" t="s">
        <v>5</v>
      </c>
      <c r="C11" s="47">
        <v>686008.07</v>
      </c>
      <c r="D11" s="51">
        <v>542</v>
      </c>
      <c r="E11" s="47">
        <v>0</v>
      </c>
      <c r="F11" s="48">
        <v>0</v>
      </c>
      <c r="G11" s="47">
        <v>686008.07</v>
      </c>
      <c r="H11" s="48">
        <v>542</v>
      </c>
    </row>
    <row r="12" spans="1:22" ht="11.25" x14ac:dyDescent="0.2">
      <c r="A12" s="42"/>
      <c r="B12" s="46" t="s">
        <v>6</v>
      </c>
      <c r="C12" s="47">
        <v>686008.07</v>
      </c>
      <c r="D12" s="51">
        <v>542</v>
      </c>
      <c r="E12" s="47">
        <v>0</v>
      </c>
      <c r="F12" s="48">
        <v>0</v>
      </c>
      <c r="G12" s="47">
        <v>686008.07</v>
      </c>
      <c r="H12" s="48">
        <v>542</v>
      </c>
    </row>
    <row r="13" spans="1:22" ht="11.25" x14ac:dyDescent="0.2">
      <c r="A13" s="42"/>
      <c r="B13" s="46" t="s">
        <v>7</v>
      </c>
      <c r="C13" s="47">
        <v>686008.07</v>
      </c>
      <c r="D13" s="51">
        <v>542</v>
      </c>
      <c r="E13" s="47">
        <v>0</v>
      </c>
      <c r="F13" s="48">
        <v>0</v>
      </c>
      <c r="G13" s="47">
        <v>686008.07</v>
      </c>
      <c r="H13" s="48">
        <v>542</v>
      </c>
    </row>
    <row r="14" spans="1:22" ht="11.25" x14ac:dyDescent="0.2">
      <c r="A14" s="42"/>
      <c r="B14" s="46" t="s">
        <v>8</v>
      </c>
      <c r="C14" s="47">
        <v>686008.07</v>
      </c>
      <c r="D14" s="51">
        <v>542</v>
      </c>
      <c r="E14" s="47">
        <v>0</v>
      </c>
      <c r="F14" s="48">
        <v>0</v>
      </c>
      <c r="G14" s="47">
        <v>686008.07</v>
      </c>
      <c r="H14" s="48">
        <v>542</v>
      </c>
    </row>
    <row r="15" spans="1:22" ht="11.25" x14ac:dyDescent="0.2">
      <c r="A15" s="42"/>
      <c r="B15" s="46" t="s">
        <v>9</v>
      </c>
      <c r="C15" s="47">
        <v>686008.07</v>
      </c>
      <c r="D15" s="51">
        <v>542</v>
      </c>
      <c r="E15" s="47">
        <v>-14830.01</v>
      </c>
      <c r="F15" s="48">
        <v>-5</v>
      </c>
      <c r="G15" s="47">
        <v>671178.06</v>
      </c>
      <c r="H15" s="48">
        <v>537</v>
      </c>
    </row>
    <row r="16" spans="1:22" ht="11.25" x14ac:dyDescent="0.2">
      <c r="A16" s="42"/>
      <c r="B16" s="46" t="s">
        <v>10</v>
      </c>
      <c r="C16" s="47">
        <v>686008.07</v>
      </c>
      <c r="D16" s="51">
        <v>542</v>
      </c>
      <c r="E16" s="47">
        <v>-14830.01</v>
      </c>
      <c r="F16" s="48">
        <v>-5</v>
      </c>
      <c r="G16" s="47">
        <v>671178.06</v>
      </c>
      <c r="H16" s="48">
        <v>537</v>
      </c>
    </row>
    <row r="17" spans="1:8" ht="11.25" x14ac:dyDescent="0.2">
      <c r="A17" s="42"/>
      <c r="B17" s="46" t="s">
        <v>11</v>
      </c>
      <c r="C17" s="47">
        <v>680945.23</v>
      </c>
      <c r="D17" s="51">
        <v>538</v>
      </c>
      <c r="E17" s="47">
        <v>-14830.02</v>
      </c>
      <c r="F17" s="48">
        <v>-6</v>
      </c>
      <c r="G17" s="47">
        <v>666115.21</v>
      </c>
      <c r="H17" s="48">
        <v>532</v>
      </c>
    </row>
    <row r="18" spans="1:8" ht="21" x14ac:dyDescent="0.2">
      <c r="A18" s="37" t="s">
        <v>104</v>
      </c>
      <c r="B18" s="37" t="s">
        <v>105</v>
      </c>
      <c r="C18" s="38">
        <v>13052133</v>
      </c>
      <c r="D18" s="39">
        <v>10265</v>
      </c>
      <c r="E18" s="38">
        <v>-582622.32999999996</v>
      </c>
      <c r="F18" s="39">
        <v>-278</v>
      </c>
      <c r="G18" s="40">
        <v>12469510.67</v>
      </c>
      <c r="H18" s="41">
        <v>9987</v>
      </c>
    </row>
    <row r="19" spans="1:8" ht="11.25" x14ac:dyDescent="0.2">
      <c r="A19" s="42"/>
      <c r="B19" s="46" t="s">
        <v>14</v>
      </c>
      <c r="C19" s="47">
        <v>1087147.95</v>
      </c>
      <c r="D19" s="51">
        <v>855</v>
      </c>
      <c r="E19" s="47">
        <v>-432198.55</v>
      </c>
      <c r="F19" s="48">
        <v>-223</v>
      </c>
      <c r="G19" s="47">
        <v>654949.4</v>
      </c>
      <c r="H19" s="48">
        <v>632</v>
      </c>
    </row>
    <row r="20" spans="1:8" ht="11.25" x14ac:dyDescent="0.2">
      <c r="A20" s="42"/>
      <c r="B20" s="46" t="s">
        <v>15</v>
      </c>
      <c r="C20" s="47">
        <v>1087147.95</v>
      </c>
      <c r="D20" s="51">
        <v>855</v>
      </c>
      <c r="E20" s="47">
        <v>0</v>
      </c>
      <c r="F20" s="48">
        <v>0</v>
      </c>
      <c r="G20" s="47">
        <v>1087147.95</v>
      </c>
      <c r="H20" s="48">
        <v>855</v>
      </c>
    </row>
    <row r="21" spans="1:8" ht="11.25" x14ac:dyDescent="0.2">
      <c r="A21" s="42"/>
      <c r="B21" s="46" t="s">
        <v>16</v>
      </c>
      <c r="C21" s="47">
        <v>1087147.95</v>
      </c>
      <c r="D21" s="51">
        <v>855</v>
      </c>
      <c r="E21" s="47">
        <v>0</v>
      </c>
      <c r="F21" s="48">
        <v>0</v>
      </c>
      <c r="G21" s="47">
        <v>1087147.95</v>
      </c>
      <c r="H21" s="48">
        <v>855</v>
      </c>
    </row>
    <row r="22" spans="1:8" ht="11.25" x14ac:dyDescent="0.2">
      <c r="A22" s="42"/>
      <c r="B22" s="46" t="s">
        <v>3</v>
      </c>
      <c r="C22" s="47">
        <v>1087147.95</v>
      </c>
      <c r="D22" s="51">
        <v>855</v>
      </c>
      <c r="E22" s="47">
        <v>0</v>
      </c>
      <c r="F22" s="48">
        <v>0</v>
      </c>
      <c r="G22" s="47">
        <v>1087147.95</v>
      </c>
      <c r="H22" s="48">
        <v>855</v>
      </c>
    </row>
    <row r="23" spans="1:8" ht="11.25" x14ac:dyDescent="0.2">
      <c r="A23" s="42"/>
      <c r="B23" s="46" t="s">
        <v>4</v>
      </c>
      <c r="C23" s="47">
        <v>1087147.95</v>
      </c>
      <c r="D23" s="51">
        <v>855</v>
      </c>
      <c r="E23" s="47">
        <v>0</v>
      </c>
      <c r="F23" s="48">
        <v>0</v>
      </c>
      <c r="G23" s="47">
        <v>1087147.95</v>
      </c>
      <c r="H23" s="48">
        <v>855</v>
      </c>
    </row>
    <row r="24" spans="1:8" ht="11.25" x14ac:dyDescent="0.2">
      <c r="A24" s="42"/>
      <c r="B24" s="46" t="s">
        <v>5</v>
      </c>
      <c r="C24" s="47">
        <v>1087147.95</v>
      </c>
      <c r="D24" s="51">
        <v>855</v>
      </c>
      <c r="E24" s="47">
        <v>0</v>
      </c>
      <c r="F24" s="48">
        <v>0</v>
      </c>
      <c r="G24" s="47">
        <v>1087147.95</v>
      </c>
      <c r="H24" s="48">
        <v>855</v>
      </c>
    </row>
    <row r="25" spans="1:8" ht="11.25" x14ac:dyDescent="0.2">
      <c r="A25" s="42"/>
      <c r="B25" s="46" t="s">
        <v>6</v>
      </c>
      <c r="C25" s="47">
        <v>1087147.95</v>
      </c>
      <c r="D25" s="51">
        <v>855</v>
      </c>
      <c r="E25" s="47">
        <v>0</v>
      </c>
      <c r="F25" s="48">
        <v>0</v>
      </c>
      <c r="G25" s="47">
        <v>1087147.95</v>
      </c>
      <c r="H25" s="48">
        <v>855</v>
      </c>
    </row>
    <row r="26" spans="1:8" ht="11.25" x14ac:dyDescent="0.2">
      <c r="A26" s="42"/>
      <c r="B26" s="46" t="s">
        <v>7</v>
      </c>
      <c r="C26" s="47">
        <v>1087147.95</v>
      </c>
      <c r="D26" s="51">
        <v>855</v>
      </c>
      <c r="E26" s="47">
        <v>0</v>
      </c>
      <c r="F26" s="48">
        <v>0</v>
      </c>
      <c r="G26" s="47">
        <v>1087147.95</v>
      </c>
      <c r="H26" s="48">
        <v>855</v>
      </c>
    </row>
    <row r="27" spans="1:8" ht="11.25" x14ac:dyDescent="0.2">
      <c r="A27" s="42"/>
      <c r="B27" s="46" t="s">
        <v>8</v>
      </c>
      <c r="C27" s="47">
        <v>1087147.95</v>
      </c>
      <c r="D27" s="51">
        <v>855</v>
      </c>
      <c r="E27" s="47">
        <v>0</v>
      </c>
      <c r="F27" s="48">
        <v>0</v>
      </c>
      <c r="G27" s="47">
        <v>1087147.95</v>
      </c>
      <c r="H27" s="48">
        <v>855</v>
      </c>
    </row>
    <row r="28" spans="1:8" ht="11.25" x14ac:dyDescent="0.2">
      <c r="A28" s="42"/>
      <c r="B28" s="46" t="s">
        <v>9</v>
      </c>
      <c r="C28" s="47">
        <v>1087147.95</v>
      </c>
      <c r="D28" s="51">
        <v>855</v>
      </c>
      <c r="E28" s="47">
        <v>-50141.26</v>
      </c>
      <c r="F28" s="48">
        <v>-18</v>
      </c>
      <c r="G28" s="47">
        <v>1037006.69</v>
      </c>
      <c r="H28" s="48">
        <v>837</v>
      </c>
    </row>
    <row r="29" spans="1:8" ht="11.25" x14ac:dyDescent="0.2">
      <c r="A29" s="42"/>
      <c r="B29" s="46" t="s">
        <v>10</v>
      </c>
      <c r="C29" s="47">
        <v>1087147.95</v>
      </c>
      <c r="D29" s="51">
        <v>855</v>
      </c>
      <c r="E29" s="47">
        <v>-50141.26</v>
      </c>
      <c r="F29" s="48">
        <v>-18</v>
      </c>
      <c r="G29" s="47">
        <v>1037006.69</v>
      </c>
      <c r="H29" s="48">
        <v>837</v>
      </c>
    </row>
    <row r="30" spans="1:8" ht="11.25" x14ac:dyDescent="0.2">
      <c r="A30" s="42"/>
      <c r="B30" s="46" t="s">
        <v>11</v>
      </c>
      <c r="C30" s="47">
        <v>1093505.55</v>
      </c>
      <c r="D30" s="51">
        <v>860</v>
      </c>
      <c r="E30" s="47">
        <v>-50141.26</v>
      </c>
      <c r="F30" s="48">
        <v>-19</v>
      </c>
      <c r="G30" s="47">
        <v>1043364.29</v>
      </c>
      <c r="H30" s="48">
        <v>841</v>
      </c>
    </row>
    <row r="31" spans="1:8" ht="21" x14ac:dyDescent="0.2">
      <c r="A31" s="37" t="s">
        <v>12</v>
      </c>
      <c r="B31" s="37" t="s">
        <v>13</v>
      </c>
      <c r="C31" s="38">
        <v>5181588</v>
      </c>
      <c r="D31" s="39">
        <v>4500</v>
      </c>
      <c r="E31" s="38">
        <v>-426117.6</v>
      </c>
      <c r="F31" s="39">
        <v>-120</v>
      </c>
      <c r="G31" s="40">
        <v>4755470.4000000004</v>
      </c>
      <c r="H31" s="41">
        <v>4380</v>
      </c>
    </row>
    <row r="32" spans="1:8" ht="11.25" x14ac:dyDescent="0.2">
      <c r="A32" s="42"/>
      <c r="B32" s="46" t="s">
        <v>14</v>
      </c>
      <c r="C32" s="47">
        <v>431799</v>
      </c>
      <c r="D32" s="51">
        <v>375</v>
      </c>
      <c r="E32" s="47">
        <v>-168730.8</v>
      </c>
      <c r="F32" s="48">
        <v>-85</v>
      </c>
      <c r="G32" s="47">
        <v>263068.2</v>
      </c>
      <c r="H32" s="48">
        <v>290</v>
      </c>
    </row>
    <row r="33" spans="1:8" ht="11.25" x14ac:dyDescent="0.2">
      <c r="A33" s="42"/>
      <c r="B33" s="46" t="s">
        <v>15</v>
      </c>
      <c r="C33" s="47">
        <v>431799</v>
      </c>
      <c r="D33" s="51">
        <v>375</v>
      </c>
      <c r="E33" s="47">
        <v>0</v>
      </c>
      <c r="F33" s="48">
        <v>0</v>
      </c>
      <c r="G33" s="47">
        <v>431799</v>
      </c>
      <c r="H33" s="48">
        <v>375</v>
      </c>
    </row>
    <row r="34" spans="1:8" ht="11.25" x14ac:dyDescent="0.2">
      <c r="A34" s="42"/>
      <c r="B34" s="46" t="s">
        <v>16</v>
      </c>
      <c r="C34" s="47">
        <v>431799</v>
      </c>
      <c r="D34" s="51">
        <v>375</v>
      </c>
      <c r="E34" s="47">
        <v>0</v>
      </c>
      <c r="F34" s="48">
        <v>0</v>
      </c>
      <c r="G34" s="47">
        <v>431799</v>
      </c>
      <c r="H34" s="48">
        <v>375</v>
      </c>
    </row>
    <row r="35" spans="1:8" ht="11.25" x14ac:dyDescent="0.2">
      <c r="A35" s="42"/>
      <c r="B35" s="46" t="s">
        <v>3</v>
      </c>
      <c r="C35" s="47">
        <v>431799</v>
      </c>
      <c r="D35" s="51">
        <v>375</v>
      </c>
      <c r="E35" s="47">
        <v>0</v>
      </c>
      <c r="F35" s="48">
        <v>0</v>
      </c>
      <c r="G35" s="47">
        <v>431799</v>
      </c>
      <c r="H35" s="48">
        <v>375</v>
      </c>
    </row>
    <row r="36" spans="1:8" ht="11.25" x14ac:dyDescent="0.2">
      <c r="A36" s="42"/>
      <c r="B36" s="46" t="s">
        <v>4</v>
      </c>
      <c r="C36" s="47">
        <v>431799</v>
      </c>
      <c r="D36" s="51">
        <v>375</v>
      </c>
      <c r="E36" s="47">
        <v>0</v>
      </c>
      <c r="F36" s="48">
        <v>0</v>
      </c>
      <c r="G36" s="47">
        <v>431799</v>
      </c>
      <c r="H36" s="48">
        <v>375</v>
      </c>
    </row>
    <row r="37" spans="1:8" ht="11.25" x14ac:dyDescent="0.2">
      <c r="A37" s="42"/>
      <c r="B37" s="46" t="s">
        <v>5</v>
      </c>
      <c r="C37" s="47">
        <v>431799</v>
      </c>
      <c r="D37" s="51">
        <v>375</v>
      </c>
      <c r="E37" s="47">
        <v>0</v>
      </c>
      <c r="F37" s="48">
        <v>0</v>
      </c>
      <c r="G37" s="47">
        <v>431799</v>
      </c>
      <c r="H37" s="48">
        <v>375</v>
      </c>
    </row>
    <row r="38" spans="1:8" ht="11.25" x14ac:dyDescent="0.2">
      <c r="A38" s="42"/>
      <c r="B38" s="46" t="s">
        <v>6</v>
      </c>
      <c r="C38" s="47">
        <v>431799</v>
      </c>
      <c r="D38" s="51">
        <v>375</v>
      </c>
      <c r="E38" s="47">
        <v>0</v>
      </c>
      <c r="F38" s="48">
        <v>0</v>
      </c>
      <c r="G38" s="47">
        <v>431799</v>
      </c>
      <c r="H38" s="48">
        <v>375</v>
      </c>
    </row>
    <row r="39" spans="1:8" ht="11.25" x14ac:dyDescent="0.2">
      <c r="A39" s="42"/>
      <c r="B39" s="46" t="s">
        <v>7</v>
      </c>
      <c r="C39" s="47">
        <v>431799</v>
      </c>
      <c r="D39" s="51">
        <v>375</v>
      </c>
      <c r="E39" s="47">
        <v>0</v>
      </c>
      <c r="F39" s="48">
        <v>0</v>
      </c>
      <c r="G39" s="47">
        <v>431799</v>
      </c>
      <c r="H39" s="48">
        <v>375</v>
      </c>
    </row>
    <row r="40" spans="1:8" ht="11.25" x14ac:dyDescent="0.2">
      <c r="A40" s="42"/>
      <c r="B40" s="46" t="s">
        <v>8</v>
      </c>
      <c r="C40" s="47">
        <v>431799</v>
      </c>
      <c r="D40" s="51">
        <v>375</v>
      </c>
      <c r="E40" s="47">
        <v>-150857.4</v>
      </c>
      <c r="F40" s="48">
        <v>0</v>
      </c>
      <c r="G40" s="47">
        <v>280941.59999999998</v>
      </c>
      <c r="H40" s="48">
        <v>375</v>
      </c>
    </row>
    <row r="41" spans="1:8" ht="11.25" x14ac:dyDescent="0.2">
      <c r="A41" s="42"/>
      <c r="B41" s="46" t="s">
        <v>9</v>
      </c>
      <c r="C41" s="47">
        <v>431799</v>
      </c>
      <c r="D41" s="51">
        <v>375</v>
      </c>
      <c r="E41" s="47">
        <v>-35509.800000000003</v>
      </c>
      <c r="F41" s="48">
        <v>-12</v>
      </c>
      <c r="G41" s="47">
        <v>396289.2</v>
      </c>
      <c r="H41" s="48">
        <v>363</v>
      </c>
    </row>
    <row r="42" spans="1:8" ht="11.25" x14ac:dyDescent="0.2">
      <c r="A42" s="42"/>
      <c r="B42" s="46" t="s">
        <v>10</v>
      </c>
      <c r="C42" s="47">
        <v>431799</v>
      </c>
      <c r="D42" s="51">
        <v>375</v>
      </c>
      <c r="E42" s="47">
        <v>-35509.800000000003</v>
      </c>
      <c r="F42" s="48">
        <v>-12</v>
      </c>
      <c r="G42" s="47">
        <v>396289.2</v>
      </c>
      <c r="H42" s="48">
        <v>363</v>
      </c>
    </row>
    <row r="43" spans="1:8" ht="11.25" x14ac:dyDescent="0.2">
      <c r="A43" s="42"/>
      <c r="B43" s="46" t="s">
        <v>11</v>
      </c>
      <c r="C43" s="47">
        <v>431799</v>
      </c>
      <c r="D43" s="51">
        <v>375</v>
      </c>
      <c r="E43" s="47">
        <v>-35509.800000000003</v>
      </c>
      <c r="F43" s="48">
        <v>-11</v>
      </c>
      <c r="G43" s="47">
        <v>396289.2</v>
      </c>
      <c r="H43" s="48">
        <v>364</v>
      </c>
    </row>
    <row r="44" spans="1:8" ht="11.25" x14ac:dyDescent="0.2">
      <c r="A44" s="37" t="s">
        <v>19</v>
      </c>
      <c r="B44" s="37" t="s">
        <v>20</v>
      </c>
      <c r="C44" s="38">
        <v>14805273</v>
      </c>
      <c r="D44" s="39">
        <v>11176</v>
      </c>
      <c r="E44" s="38">
        <v>-229700.13</v>
      </c>
      <c r="F44" s="39">
        <v>-689</v>
      </c>
      <c r="G44" s="40">
        <v>14575572.869999999</v>
      </c>
      <c r="H44" s="41">
        <v>10487</v>
      </c>
    </row>
    <row r="45" spans="1:8" ht="11.25" x14ac:dyDescent="0.2">
      <c r="A45" s="42"/>
      <c r="B45" s="46" t="s">
        <v>14</v>
      </c>
      <c r="C45" s="47">
        <v>1233331.17</v>
      </c>
      <c r="D45" s="51">
        <v>931</v>
      </c>
      <c r="E45" s="47">
        <v>-168300.88</v>
      </c>
      <c r="F45" s="48">
        <v>-299</v>
      </c>
      <c r="G45" s="47">
        <v>1065030.29</v>
      </c>
      <c r="H45" s="48">
        <v>632</v>
      </c>
    </row>
    <row r="46" spans="1:8" ht="11.25" x14ac:dyDescent="0.2">
      <c r="A46" s="42"/>
      <c r="B46" s="46" t="s">
        <v>15</v>
      </c>
      <c r="C46" s="47">
        <v>1233331.17</v>
      </c>
      <c r="D46" s="51">
        <v>931</v>
      </c>
      <c r="E46" s="47">
        <v>0</v>
      </c>
      <c r="F46" s="48">
        <v>-381</v>
      </c>
      <c r="G46" s="47">
        <v>1233331.17</v>
      </c>
      <c r="H46" s="48">
        <v>550</v>
      </c>
    </row>
    <row r="47" spans="1:8" ht="11.25" x14ac:dyDescent="0.2">
      <c r="A47" s="42"/>
      <c r="B47" s="46" t="s">
        <v>16</v>
      </c>
      <c r="C47" s="47">
        <v>1233331.17</v>
      </c>
      <c r="D47" s="51">
        <v>931</v>
      </c>
      <c r="E47" s="47">
        <v>0</v>
      </c>
      <c r="F47" s="48">
        <v>0</v>
      </c>
      <c r="G47" s="47">
        <v>1233331.17</v>
      </c>
      <c r="H47" s="48">
        <v>931</v>
      </c>
    </row>
    <row r="48" spans="1:8" ht="11.25" x14ac:dyDescent="0.2">
      <c r="A48" s="42"/>
      <c r="B48" s="46" t="s">
        <v>3</v>
      </c>
      <c r="C48" s="47">
        <v>1233331.17</v>
      </c>
      <c r="D48" s="51">
        <v>931</v>
      </c>
      <c r="E48" s="47">
        <v>0</v>
      </c>
      <c r="F48" s="48">
        <v>0</v>
      </c>
      <c r="G48" s="47">
        <v>1233331.17</v>
      </c>
      <c r="H48" s="48">
        <v>931</v>
      </c>
    </row>
    <row r="49" spans="1:8" ht="11.25" x14ac:dyDescent="0.2">
      <c r="A49" s="42"/>
      <c r="B49" s="46" t="s">
        <v>4</v>
      </c>
      <c r="C49" s="47">
        <v>1233331.17</v>
      </c>
      <c r="D49" s="51">
        <v>931</v>
      </c>
      <c r="E49" s="47">
        <v>0</v>
      </c>
      <c r="F49" s="48">
        <v>0</v>
      </c>
      <c r="G49" s="47">
        <v>1233331.17</v>
      </c>
      <c r="H49" s="48">
        <v>931</v>
      </c>
    </row>
    <row r="50" spans="1:8" ht="11.25" x14ac:dyDescent="0.2">
      <c r="A50" s="42"/>
      <c r="B50" s="46" t="s">
        <v>5</v>
      </c>
      <c r="C50" s="47">
        <v>1233331.17</v>
      </c>
      <c r="D50" s="51">
        <v>931</v>
      </c>
      <c r="E50" s="47">
        <v>0</v>
      </c>
      <c r="F50" s="48">
        <v>0</v>
      </c>
      <c r="G50" s="47">
        <v>1233331.17</v>
      </c>
      <c r="H50" s="48">
        <v>931</v>
      </c>
    </row>
    <row r="51" spans="1:8" ht="11.25" x14ac:dyDescent="0.2">
      <c r="A51" s="42"/>
      <c r="B51" s="46" t="s">
        <v>6</v>
      </c>
      <c r="C51" s="47">
        <v>1233331.17</v>
      </c>
      <c r="D51" s="51">
        <v>931</v>
      </c>
      <c r="E51" s="47">
        <v>0</v>
      </c>
      <c r="F51" s="48">
        <v>0</v>
      </c>
      <c r="G51" s="47">
        <v>1233331.17</v>
      </c>
      <c r="H51" s="48">
        <v>931</v>
      </c>
    </row>
    <row r="52" spans="1:8" ht="11.25" x14ac:dyDescent="0.2">
      <c r="A52" s="42"/>
      <c r="B52" s="46" t="s">
        <v>7</v>
      </c>
      <c r="C52" s="47">
        <v>1233331.17</v>
      </c>
      <c r="D52" s="51">
        <v>931</v>
      </c>
      <c r="E52" s="47">
        <v>0</v>
      </c>
      <c r="F52" s="48">
        <v>0</v>
      </c>
      <c r="G52" s="47">
        <v>1233331.17</v>
      </c>
      <c r="H52" s="48">
        <v>931</v>
      </c>
    </row>
    <row r="53" spans="1:8" ht="11.25" x14ac:dyDescent="0.2">
      <c r="A53" s="42"/>
      <c r="B53" s="46" t="s">
        <v>8</v>
      </c>
      <c r="C53" s="47">
        <v>1233331.17</v>
      </c>
      <c r="D53" s="51">
        <v>931</v>
      </c>
      <c r="E53" s="47">
        <v>0</v>
      </c>
      <c r="F53" s="48">
        <v>0</v>
      </c>
      <c r="G53" s="47">
        <v>1233331.17</v>
      </c>
      <c r="H53" s="48">
        <v>931</v>
      </c>
    </row>
    <row r="54" spans="1:8" ht="11.25" x14ac:dyDescent="0.2">
      <c r="A54" s="42"/>
      <c r="B54" s="46" t="s">
        <v>9</v>
      </c>
      <c r="C54" s="47">
        <v>1233331.17</v>
      </c>
      <c r="D54" s="51">
        <v>931</v>
      </c>
      <c r="E54" s="47">
        <v>-20466.419999999998</v>
      </c>
      <c r="F54" s="48">
        <v>-3</v>
      </c>
      <c r="G54" s="47">
        <v>1212864.75</v>
      </c>
      <c r="H54" s="48">
        <v>928</v>
      </c>
    </row>
    <row r="55" spans="1:8" ht="11.25" x14ac:dyDescent="0.2">
      <c r="A55" s="42"/>
      <c r="B55" s="46" t="s">
        <v>10</v>
      </c>
      <c r="C55" s="47">
        <v>1233331.17</v>
      </c>
      <c r="D55" s="51">
        <v>931</v>
      </c>
      <c r="E55" s="47">
        <v>-20466.419999999998</v>
      </c>
      <c r="F55" s="48">
        <v>-3</v>
      </c>
      <c r="G55" s="47">
        <v>1212864.75</v>
      </c>
      <c r="H55" s="48">
        <v>928</v>
      </c>
    </row>
    <row r="56" spans="1:8" ht="11.25" x14ac:dyDescent="0.2">
      <c r="A56" s="42"/>
      <c r="B56" s="46" t="s">
        <v>11</v>
      </c>
      <c r="C56" s="47">
        <v>1238630.1299999999</v>
      </c>
      <c r="D56" s="51">
        <v>935</v>
      </c>
      <c r="E56" s="47">
        <v>-20466.41</v>
      </c>
      <c r="F56" s="48">
        <v>-3</v>
      </c>
      <c r="G56" s="47">
        <v>1218163.72</v>
      </c>
      <c r="H56" s="48">
        <v>932</v>
      </c>
    </row>
    <row r="57" spans="1:8" ht="11.25" x14ac:dyDescent="0.2">
      <c r="A57" s="37" t="s">
        <v>157</v>
      </c>
      <c r="B57" s="37" t="s">
        <v>158</v>
      </c>
      <c r="C57" s="38">
        <v>57304418</v>
      </c>
      <c r="D57" s="39">
        <v>16725</v>
      </c>
      <c r="E57" s="38">
        <v>3139393.04</v>
      </c>
      <c r="F57" s="39">
        <v>859</v>
      </c>
      <c r="G57" s="40">
        <v>60443811.039999999</v>
      </c>
      <c r="H57" s="41">
        <v>17584</v>
      </c>
    </row>
    <row r="58" spans="1:8" ht="11.25" x14ac:dyDescent="0.2">
      <c r="A58" s="42"/>
      <c r="B58" s="46" t="s">
        <v>14</v>
      </c>
      <c r="C58" s="47">
        <v>4776224.7300000004</v>
      </c>
      <c r="D58" s="48">
        <v>1394</v>
      </c>
      <c r="E58" s="47">
        <v>0</v>
      </c>
      <c r="F58" s="48">
        <v>0</v>
      </c>
      <c r="G58" s="47">
        <v>4776224.7300000004</v>
      </c>
      <c r="H58" s="48">
        <v>1394</v>
      </c>
    </row>
    <row r="59" spans="1:8" ht="11.25" x14ac:dyDescent="0.2">
      <c r="A59" s="42"/>
      <c r="B59" s="46" t="s">
        <v>15</v>
      </c>
      <c r="C59" s="47">
        <v>4776224.7300000004</v>
      </c>
      <c r="D59" s="48">
        <v>1394</v>
      </c>
      <c r="E59" s="47">
        <v>0</v>
      </c>
      <c r="F59" s="48">
        <v>0</v>
      </c>
      <c r="G59" s="47">
        <v>4776224.7300000004</v>
      </c>
      <c r="H59" s="48">
        <v>1394</v>
      </c>
    </row>
    <row r="60" spans="1:8" ht="11.25" x14ac:dyDescent="0.2">
      <c r="A60" s="42"/>
      <c r="B60" s="46" t="s">
        <v>16</v>
      </c>
      <c r="C60" s="47">
        <v>4776224.7300000004</v>
      </c>
      <c r="D60" s="48">
        <v>1394</v>
      </c>
      <c r="E60" s="47">
        <v>0</v>
      </c>
      <c r="F60" s="48">
        <v>0</v>
      </c>
      <c r="G60" s="47">
        <v>4776224.7300000004</v>
      </c>
      <c r="H60" s="48">
        <v>1394</v>
      </c>
    </row>
    <row r="61" spans="1:8" ht="11.25" x14ac:dyDescent="0.2">
      <c r="A61" s="42"/>
      <c r="B61" s="46" t="s">
        <v>3</v>
      </c>
      <c r="C61" s="47">
        <v>4776224.7300000004</v>
      </c>
      <c r="D61" s="48">
        <v>1394</v>
      </c>
      <c r="E61" s="47">
        <v>0</v>
      </c>
      <c r="F61" s="48">
        <v>0</v>
      </c>
      <c r="G61" s="47">
        <v>4776224.7300000004</v>
      </c>
      <c r="H61" s="48">
        <v>1394</v>
      </c>
    </row>
    <row r="62" spans="1:8" ht="11.25" x14ac:dyDescent="0.2">
      <c r="A62" s="42"/>
      <c r="B62" s="46" t="s">
        <v>4</v>
      </c>
      <c r="C62" s="47">
        <v>4776224.7300000004</v>
      </c>
      <c r="D62" s="48">
        <v>1394</v>
      </c>
      <c r="E62" s="47">
        <v>0</v>
      </c>
      <c r="F62" s="48">
        <v>0</v>
      </c>
      <c r="G62" s="47">
        <v>4776224.7300000004</v>
      </c>
      <c r="H62" s="48">
        <v>1394</v>
      </c>
    </row>
    <row r="63" spans="1:8" ht="11.25" x14ac:dyDescent="0.2">
      <c r="A63" s="42"/>
      <c r="B63" s="46" t="s">
        <v>5</v>
      </c>
      <c r="C63" s="47">
        <v>4776224.7300000004</v>
      </c>
      <c r="D63" s="48">
        <v>1394</v>
      </c>
      <c r="E63" s="47">
        <v>0</v>
      </c>
      <c r="F63" s="48">
        <v>0</v>
      </c>
      <c r="G63" s="47">
        <v>4776224.7300000004</v>
      </c>
      <c r="H63" s="48">
        <v>1394</v>
      </c>
    </row>
    <row r="64" spans="1:8" ht="11.25" x14ac:dyDescent="0.2">
      <c r="A64" s="42"/>
      <c r="B64" s="46" t="s">
        <v>6</v>
      </c>
      <c r="C64" s="47">
        <v>4776224.7300000004</v>
      </c>
      <c r="D64" s="48">
        <v>1394</v>
      </c>
      <c r="E64" s="47">
        <v>0</v>
      </c>
      <c r="F64" s="48">
        <v>0</v>
      </c>
      <c r="G64" s="47">
        <v>4776224.7300000004</v>
      </c>
      <c r="H64" s="48">
        <v>1394</v>
      </c>
    </row>
    <row r="65" spans="1:8" ht="11.25" x14ac:dyDescent="0.2">
      <c r="A65" s="42"/>
      <c r="B65" s="46" t="s">
        <v>7</v>
      </c>
      <c r="C65" s="47">
        <v>4776224.7300000004</v>
      </c>
      <c r="D65" s="48">
        <v>1394</v>
      </c>
      <c r="E65" s="47">
        <v>0</v>
      </c>
      <c r="F65" s="48">
        <v>0</v>
      </c>
      <c r="G65" s="47">
        <v>4776224.7300000004</v>
      </c>
      <c r="H65" s="48">
        <v>1394</v>
      </c>
    </row>
    <row r="66" spans="1:8" ht="11.25" x14ac:dyDescent="0.2">
      <c r="A66" s="42"/>
      <c r="B66" s="46" t="s">
        <v>8</v>
      </c>
      <c r="C66" s="47">
        <v>4776224.7300000004</v>
      </c>
      <c r="D66" s="48">
        <v>1394</v>
      </c>
      <c r="E66" s="47">
        <v>2346835.71</v>
      </c>
      <c r="F66" s="48">
        <v>642</v>
      </c>
      <c r="G66" s="47">
        <v>7123060.4400000004</v>
      </c>
      <c r="H66" s="48">
        <v>2036</v>
      </c>
    </row>
    <row r="67" spans="1:8" ht="11.25" x14ac:dyDescent="0.2">
      <c r="A67" s="42"/>
      <c r="B67" s="46" t="s">
        <v>9</v>
      </c>
      <c r="C67" s="47">
        <v>4776224.7300000004</v>
      </c>
      <c r="D67" s="48">
        <v>1394</v>
      </c>
      <c r="E67" s="47">
        <v>264185.76</v>
      </c>
      <c r="F67" s="48">
        <v>72</v>
      </c>
      <c r="G67" s="47">
        <v>5040410.49</v>
      </c>
      <c r="H67" s="48">
        <v>1466</v>
      </c>
    </row>
    <row r="68" spans="1:8" ht="11.25" x14ac:dyDescent="0.2">
      <c r="A68" s="42"/>
      <c r="B68" s="46" t="s">
        <v>10</v>
      </c>
      <c r="C68" s="47">
        <v>4776224.7300000004</v>
      </c>
      <c r="D68" s="48">
        <v>1394</v>
      </c>
      <c r="E68" s="47">
        <v>264185.76</v>
      </c>
      <c r="F68" s="48">
        <v>72</v>
      </c>
      <c r="G68" s="47">
        <v>5040410.49</v>
      </c>
      <c r="H68" s="48">
        <v>1466</v>
      </c>
    </row>
    <row r="69" spans="1:8" ht="11.25" x14ac:dyDescent="0.2">
      <c r="A69" s="42"/>
      <c r="B69" s="46" t="s">
        <v>11</v>
      </c>
      <c r="C69" s="47">
        <v>4765945.97</v>
      </c>
      <c r="D69" s="48">
        <v>1391</v>
      </c>
      <c r="E69" s="47">
        <v>264185.81</v>
      </c>
      <c r="F69" s="48">
        <v>73</v>
      </c>
      <c r="G69" s="47">
        <v>5030131.78</v>
      </c>
      <c r="H69" s="48">
        <v>1464</v>
      </c>
    </row>
    <row r="70" spans="1:8" ht="11.25" x14ac:dyDescent="0.2">
      <c r="A70" s="225" t="s">
        <v>25</v>
      </c>
      <c r="B70" s="225"/>
      <c r="C70" s="38">
        <v>98570446</v>
      </c>
      <c r="D70" s="39">
        <v>49166</v>
      </c>
      <c r="E70" s="38">
        <v>1707804.31</v>
      </c>
      <c r="F70" s="39">
        <v>-331</v>
      </c>
      <c r="G70" s="38">
        <v>100278250.31</v>
      </c>
      <c r="H70" s="39">
        <v>48835</v>
      </c>
    </row>
  </sheetData>
  <mergeCells count="8">
    <mergeCell ref="F1:H1"/>
    <mergeCell ref="A70:B70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view="pageBreakPreview" zoomScale="190" zoomScaleNormal="100" zoomScaleSheetLayoutView="19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F16" sqref="F16"/>
    </sheetView>
  </sheetViews>
  <sheetFormatPr defaultColWidth="16.1640625" defaultRowHeight="11.25" outlineLevelRow="2" x14ac:dyDescent="0.2"/>
  <cols>
    <col min="1" max="1" width="8.5" style="28" customWidth="1"/>
    <col min="2" max="3" width="16.1640625" style="28"/>
    <col min="4" max="4" width="6.33203125" style="28" customWidth="1"/>
    <col min="5" max="5" width="16.1640625" style="108" customWidth="1"/>
    <col min="6" max="6" width="6.33203125" style="28" customWidth="1"/>
    <col min="7" max="7" width="16.1640625" style="108" customWidth="1"/>
    <col min="8" max="8" width="6.6640625" style="28" customWidth="1"/>
    <col min="9" max="16384" width="16.1640625" style="29"/>
  </cols>
  <sheetData>
    <row r="1" spans="1:22" ht="34.5" customHeight="1" x14ac:dyDescent="0.2">
      <c r="F1" s="189" t="s">
        <v>163</v>
      </c>
      <c r="G1" s="189"/>
      <c r="H1" s="189"/>
    </row>
    <row r="2" spans="1:22" ht="34.5" customHeight="1" x14ac:dyDescent="0.2">
      <c r="A2" s="196" t="s">
        <v>164</v>
      </c>
      <c r="B2" s="196"/>
      <c r="C2" s="196"/>
      <c r="D2" s="196"/>
      <c r="E2" s="196"/>
      <c r="F2" s="196"/>
      <c r="G2" s="196"/>
      <c r="H2" s="196"/>
      <c r="M2" s="96"/>
      <c r="N2" s="96"/>
      <c r="O2" s="96"/>
      <c r="P2" s="96"/>
      <c r="Q2" s="96"/>
      <c r="R2" s="96"/>
      <c r="S2" s="96"/>
      <c r="T2" s="96"/>
      <c r="U2" s="96"/>
      <c r="V2" s="96"/>
    </row>
    <row r="3" spans="1:22" ht="24.75" customHeight="1" x14ac:dyDescent="0.2">
      <c r="A3" s="197" t="s">
        <v>0</v>
      </c>
      <c r="B3" s="192" t="s">
        <v>165</v>
      </c>
      <c r="C3" s="193" t="s">
        <v>29</v>
      </c>
      <c r="D3" s="193"/>
      <c r="E3" s="198" t="s">
        <v>30</v>
      </c>
      <c r="F3" s="198"/>
      <c r="G3" s="195" t="s">
        <v>31</v>
      </c>
      <c r="H3" s="195"/>
      <c r="M3" s="96"/>
      <c r="N3" s="96"/>
      <c r="O3" s="96"/>
      <c r="P3" s="96"/>
      <c r="Q3" s="96"/>
      <c r="R3" s="96"/>
      <c r="S3" s="96"/>
      <c r="T3" s="96"/>
      <c r="U3" s="96"/>
      <c r="V3" s="96"/>
    </row>
    <row r="4" spans="1:22" ht="18" customHeight="1" x14ac:dyDescent="0.2">
      <c r="A4" s="197"/>
      <c r="B4" s="192"/>
      <c r="C4" s="2" t="s">
        <v>32</v>
      </c>
      <c r="D4" s="3" t="s">
        <v>33</v>
      </c>
      <c r="E4" s="4" t="s">
        <v>32</v>
      </c>
      <c r="F4" s="27" t="s">
        <v>33</v>
      </c>
      <c r="G4" s="2" t="s">
        <v>32</v>
      </c>
      <c r="H4" s="5" t="s">
        <v>33</v>
      </c>
      <c r="M4" s="96"/>
      <c r="N4" s="96"/>
      <c r="O4" s="96"/>
      <c r="P4" s="96"/>
      <c r="Q4" s="96"/>
      <c r="R4" s="96"/>
      <c r="S4" s="96"/>
      <c r="T4" s="96"/>
      <c r="U4" s="96"/>
      <c r="V4" s="96"/>
    </row>
    <row r="5" spans="1:22" ht="18" customHeight="1" x14ac:dyDescent="0.2">
      <c r="A5" s="37" t="s">
        <v>294</v>
      </c>
      <c r="B5" s="37" t="s">
        <v>295</v>
      </c>
      <c r="C5" s="38">
        <v>67477515.010000005</v>
      </c>
      <c r="D5" s="39">
        <v>3308</v>
      </c>
      <c r="E5" s="38">
        <v>-9647342.1300000008</v>
      </c>
      <c r="F5" s="39">
        <v>0</v>
      </c>
      <c r="G5" s="40">
        <v>57830172.880000003</v>
      </c>
      <c r="H5" s="41">
        <v>3308</v>
      </c>
    </row>
    <row r="6" spans="1:22" outlineLevel="2" x14ac:dyDescent="0.2">
      <c r="A6" s="42"/>
      <c r="B6" s="46" t="s">
        <v>14</v>
      </c>
      <c r="C6" s="47">
        <v>1037509.44</v>
      </c>
      <c r="D6" s="51">
        <v>50</v>
      </c>
      <c r="E6" s="47">
        <v>0</v>
      </c>
      <c r="F6" s="48">
        <v>0</v>
      </c>
      <c r="G6" s="47">
        <v>1037509.44</v>
      </c>
      <c r="H6" s="48">
        <v>50</v>
      </c>
    </row>
    <row r="7" spans="1:22" ht="14.25" customHeight="1" outlineLevel="2" x14ac:dyDescent="0.2">
      <c r="A7" s="42"/>
      <c r="B7" s="46" t="s">
        <v>15</v>
      </c>
      <c r="C7" s="47">
        <v>6030822.4299999997</v>
      </c>
      <c r="D7" s="51">
        <v>296</v>
      </c>
      <c r="E7" s="47">
        <v>-5580927.4800000004</v>
      </c>
      <c r="F7" s="48">
        <v>-81</v>
      </c>
      <c r="G7" s="47">
        <v>449894.95</v>
      </c>
      <c r="H7" s="48">
        <v>215</v>
      </c>
    </row>
    <row r="8" spans="1:22" outlineLevel="2" x14ac:dyDescent="0.2">
      <c r="A8" s="42"/>
      <c r="B8" s="46" t="s">
        <v>16</v>
      </c>
      <c r="C8" s="47">
        <v>6030822.4299999997</v>
      </c>
      <c r="D8" s="51">
        <v>296</v>
      </c>
      <c r="E8" s="47">
        <v>-4066414.65</v>
      </c>
      <c r="F8" s="48">
        <v>81</v>
      </c>
      <c r="G8" s="47">
        <v>1964407.78</v>
      </c>
      <c r="H8" s="48">
        <v>377</v>
      </c>
    </row>
    <row r="9" spans="1:22" outlineLevel="2" x14ac:dyDescent="0.2">
      <c r="A9" s="42"/>
      <c r="B9" s="46" t="s">
        <v>3</v>
      </c>
      <c r="C9" s="47">
        <v>6037512.4299999997</v>
      </c>
      <c r="D9" s="51">
        <v>296</v>
      </c>
      <c r="E9" s="47">
        <v>0</v>
      </c>
      <c r="F9" s="48">
        <v>0</v>
      </c>
      <c r="G9" s="47">
        <v>6037512.4299999997</v>
      </c>
      <c r="H9" s="48">
        <v>296</v>
      </c>
    </row>
    <row r="10" spans="1:22" outlineLevel="2" x14ac:dyDescent="0.2">
      <c r="A10" s="42"/>
      <c r="B10" s="46" t="s">
        <v>4</v>
      </c>
      <c r="C10" s="47">
        <v>6037512.4299999997</v>
      </c>
      <c r="D10" s="51">
        <v>296</v>
      </c>
      <c r="E10" s="47">
        <v>0</v>
      </c>
      <c r="F10" s="48">
        <v>0</v>
      </c>
      <c r="G10" s="47">
        <v>6037512.4299999997</v>
      </c>
      <c r="H10" s="48">
        <v>296</v>
      </c>
    </row>
    <row r="11" spans="1:22" outlineLevel="2" x14ac:dyDescent="0.2">
      <c r="A11" s="42"/>
      <c r="B11" s="46" t="s">
        <v>5</v>
      </c>
      <c r="C11" s="47">
        <v>6037512.4299999997</v>
      </c>
      <c r="D11" s="51">
        <v>296</v>
      </c>
      <c r="E11" s="47">
        <v>0</v>
      </c>
      <c r="F11" s="48">
        <v>0</v>
      </c>
      <c r="G11" s="47">
        <v>6037512.4299999997</v>
      </c>
      <c r="H11" s="48">
        <v>296</v>
      </c>
    </row>
    <row r="12" spans="1:22" outlineLevel="2" x14ac:dyDescent="0.2">
      <c r="A12" s="42"/>
      <c r="B12" s="46" t="s">
        <v>6</v>
      </c>
      <c r="C12" s="47">
        <v>6037512.4299999997</v>
      </c>
      <c r="D12" s="51">
        <v>296</v>
      </c>
      <c r="E12" s="47">
        <v>0</v>
      </c>
      <c r="F12" s="48">
        <v>0</v>
      </c>
      <c r="G12" s="47">
        <v>6037512.4299999997</v>
      </c>
      <c r="H12" s="48">
        <v>296</v>
      </c>
    </row>
    <row r="13" spans="1:22" outlineLevel="2" x14ac:dyDescent="0.2">
      <c r="A13" s="42"/>
      <c r="B13" s="46" t="s">
        <v>7</v>
      </c>
      <c r="C13" s="47">
        <v>6037512.4299999997</v>
      </c>
      <c r="D13" s="51">
        <v>296</v>
      </c>
      <c r="E13" s="47">
        <v>0</v>
      </c>
      <c r="F13" s="48">
        <v>0</v>
      </c>
      <c r="G13" s="47">
        <v>6037512.4299999997</v>
      </c>
      <c r="H13" s="48">
        <v>296</v>
      </c>
    </row>
    <row r="14" spans="1:22" ht="15" customHeight="1" outlineLevel="2" x14ac:dyDescent="0.2">
      <c r="A14" s="42"/>
      <c r="B14" s="46" t="s">
        <v>8</v>
      </c>
      <c r="C14" s="47">
        <v>6037512.4299999997</v>
      </c>
      <c r="D14" s="51">
        <v>296</v>
      </c>
      <c r="E14" s="47">
        <v>0</v>
      </c>
      <c r="F14" s="48">
        <v>0</v>
      </c>
      <c r="G14" s="47">
        <v>6037512.4299999997</v>
      </c>
      <c r="H14" s="48">
        <v>296</v>
      </c>
    </row>
    <row r="15" spans="1:22" outlineLevel="2" x14ac:dyDescent="0.2">
      <c r="A15" s="42"/>
      <c r="B15" s="46" t="s">
        <v>9</v>
      </c>
      <c r="C15" s="47">
        <v>6037512.4299999997</v>
      </c>
      <c r="D15" s="51">
        <v>296</v>
      </c>
      <c r="E15" s="47">
        <v>0</v>
      </c>
      <c r="F15" s="48">
        <v>0</v>
      </c>
      <c r="G15" s="47">
        <v>6037512.4299999997</v>
      </c>
      <c r="H15" s="48">
        <v>296</v>
      </c>
    </row>
    <row r="16" spans="1:22" outlineLevel="2" x14ac:dyDescent="0.2">
      <c r="A16" s="42"/>
      <c r="B16" s="46" t="s">
        <v>10</v>
      </c>
      <c r="C16" s="47">
        <v>6037512.4299999997</v>
      </c>
      <c r="D16" s="51">
        <v>296</v>
      </c>
      <c r="E16" s="47">
        <v>0</v>
      </c>
      <c r="F16" s="48">
        <v>0</v>
      </c>
      <c r="G16" s="47">
        <v>6037512.4299999997</v>
      </c>
      <c r="H16" s="48">
        <v>296</v>
      </c>
    </row>
    <row r="17" spans="1:8" outlineLevel="2" x14ac:dyDescent="0.2">
      <c r="A17" s="42"/>
      <c r="B17" s="46" t="s">
        <v>11</v>
      </c>
      <c r="C17" s="47">
        <v>6078261.2699999996</v>
      </c>
      <c r="D17" s="51">
        <v>298</v>
      </c>
      <c r="E17" s="47">
        <v>0</v>
      </c>
      <c r="F17" s="48">
        <v>0</v>
      </c>
      <c r="G17" s="47">
        <v>6078261.2699999996</v>
      </c>
      <c r="H17" s="48">
        <v>298</v>
      </c>
    </row>
    <row r="18" spans="1:8" ht="31.5" x14ac:dyDescent="0.2">
      <c r="A18" s="37" t="s">
        <v>104</v>
      </c>
      <c r="B18" s="37" t="s">
        <v>105</v>
      </c>
      <c r="C18" s="38">
        <v>4241859.6900000004</v>
      </c>
      <c r="D18" s="43">
        <v>208</v>
      </c>
      <c r="E18" s="38">
        <v>193569.81</v>
      </c>
      <c r="F18" s="39">
        <v>0</v>
      </c>
      <c r="G18" s="40">
        <v>4435429.5</v>
      </c>
      <c r="H18" s="41">
        <v>208</v>
      </c>
    </row>
    <row r="19" spans="1:8" outlineLevel="2" x14ac:dyDescent="0.2">
      <c r="A19" s="42"/>
      <c r="B19" s="46" t="s">
        <v>4</v>
      </c>
      <c r="C19" s="47">
        <v>545513.26</v>
      </c>
      <c r="D19" s="51">
        <v>27</v>
      </c>
      <c r="E19" s="47">
        <v>-290800.96000000002</v>
      </c>
      <c r="F19" s="48">
        <v>0</v>
      </c>
      <c r="G19" s="47">
        <v>254712.3</v>
      </c>
      <c r="H19" s="48">
        <v>27</v>
      </c>
    </row>
    <row r="20" spans="1:8" outlineLevel="2" x14ac:dyDescent="0.2">
      <c r="A20" s="42"/>
      <c r="B20" s="46" t="s">
        <v>5</v>
      </c>
      <c r="C20" s="47">
        <v>545513.26</v>
      </c>
      <c r="D20" s="51">
        <v>27</v>
      </c>
      <c r="E20" s="47">
        <v>0</v>
      </c>
      <c r="F20" s="48">
        <v>0</v>
      </c>
      <c r="G20" s="47">
        <v>545513.26</v>
      </c>
      <c r="H20" s="48">
        <v>27</v>
      </c>
    </row>
    <row r="21" spans="1:8" outlineLevel="2" x14ac:dyDescent="0.2">
      <c r="A21" s="42"/>
      <c r="B21" s="46" t="s">
        <v>6</v>
      </c>
      <c r="C21" s="47">
        <v>545513.26</v>
      </c>
      <c r="D21" s="51">
        <v>27</v>
      </c>
      <c r="E21" s="47">
        <v>0</v>
      </c>
      <c r="F21" s="48">
        <v>0</v>
      </c>
      <c r="G21" s="47">
        <v>545513.26</v>
      </c>
      <c r="H21" s="48">
        <v>27</v>
      </c>
    </row>
    <row r="22" spans="1:8" outlineLevel="2" x14ac:dyDescent="0.2">
      <c r="A22" s="42"/>
      <c r="B22" s="46" t="s">
        <v>7</v>
      </c>
      <c r="C22" s="47">
        <v>545513.26</v>
      </c>
      <c r="D22" s="51">
        <v>27</v>
      </c>
      <c r="E22" s="47">
        <v>0</v>
      </c>
      <c r="F22" s="48">
        <v>0</v>
      </c>
      <c r="G22" s="47">
        <v>545513.26</v>
      </c>
      <c r="H22" s="48">
        <v>27</v>
      </c>
    </row>
    <row r="23" spans="1:8" outlineLevel="2" x14ac:dyDescent="0.2">
      <c r="A23" s="42"/>
      <c r="B23" s="46" t="s">
        <v>8</v>
      </c>
      <c r="C23" s="47">
        <v>545513.26</v>
      </c>
      <c r="D23" s="51">
        <v>27</v>
      </c>
      <c r="E23" s="47">
        <v>-214685.2</v>
      </c>
      <c r="F23" s="48">
        <v>0</v>
      </c>
      <c r="G23" s="47">
        <v>330828.06</v>
      </c>
      <c r="H23" s="48">
        <v>27</v>
      </c>
    </row>
    <row r="24" spans="1:8" outlineLevel="2" x14ac:dyDescent="0.2">
      <c r="A24" s="42"/>
      <c r="B24" s="46" t="s">
        <v>9</v>
      </c>
      <c r="C24" s="47">
        <v>545513.26</v>
      </c>
      <c r="D24" s="51">
        <v>27</v>
      </c>
      <c r="E24" s="47">
        <v>233018.64</v>
      </c>
      <c r="F24" s="48">
        <v>0</v>
      </c>
      <c r="G24" s="47">
        <v>778531.9</v>
      </c>
      <c r="H24" s="48">
        <v>27</v>
      </c>
    </row>
    <row r="25" spans="1:8" outlineLevel="2" x14ac:dyDescent="0.2">
      <c r="A25" s="42"/>
      <c r="B25" s="46" t="s">
        <v>10</v>
      </c>
      <c r="C25" s="47">
        <v>545513.26</v>
      </c>
      <c r="D25" s="51">
        <v>27</v>
      </c>
      <c r="E25" s="47">
        <v>233018.64</v>
      </c>
      <c r="F25" s="48">
        <v>0</v>
      </c>
      <c r="G25" s="47">
        <v>778531.9</v>
      </c>
      <c r="H25" s="48">
        <v>27</v>
      </c>
    </row>
    <row r="26" spans="1:8" outlineLevel="2" x14ac:dyDescent="0.2">
      <c r="A26" s="42"/>
      <c r="B26" s="46" t="s">
        <v>11</v>
      </c>
      <c r="C26" s="47">
        <v>423266.87</v>
      </c>
      <c r="D26" s="51">
        <v>19</v>
      </c>
      <c r="E26" s="47">
        <v>233018.69</v>
      </c>
      <c r="F26" s="48">
        <v>0</v>
      </c>
      <c r="G26" s="47">
        <v>656285.56000000006</v>
      </c>
      <c r="H26" s="48">
        <v>19</v>
      </c>
    </row>
    <row r="27" spans="1:8" ht="21" x14ac:dyDescent="0.2">
      <c r="A27" s="37" t="s">
        <v>161</v>
      </c>
      <c r="B27" s="37" t="s">
        <v>162</v>
      </c>
      <c r="C27" s="38">
        <v>14965227.9</v>
      </c>
      <c r="D27" s="43">
        <v>735</v>
      </c>
      <c r="E27" s="38">
        <v>-2277222.96</v>
      </c>
      <c r="F27" s="39">
        <v>0</v>
      </c>
      <c r="G27" s="40">
        <v>12688004.939999999</v>
      </c>
      <c r="H27" s="41">
        <v>735</v>
      </c>
    </row>
    <row r="28" spans="1:8" outlineLevel="2" x14ac:dyDescent="0.2">
      <c r="A28" s="42"/>
      <c r="B28" s="46" t="s">
        <v>14</v>
      </c>
      <c r="C28" s="47">
        <v>81497.600000000006</v>
      </c>
      <c r="D28" s="51">
        <v>4</v>
      </c>
      <c r="E28" s="47">
        <v>0</v>
      </c>
      <c r="F28" s="48">
        <v>0</v>
      </c>
      <c r="G28" s="47">
        <v>81497.600000000006</v>
      </c>
      <c r="H28" s="48">
        <v>4</v>
      </c>
    </row>
    <row r="29" spans="1:8" outlineLevel="2" x14ac:dyDescent="0.2">
      <c r="A29" s="42"/>
      <c r="B29" s="46" t="s">
        <v>15</v>
      </c>
      <c r="C29" s="47">
        <v>81497.600000000006</v>
      </c>
      <c r="D29" s="51">
        <v>4</v>
      </c>
      <c r="E29" s="47">
        <v>0</v>
      </c>
      <c r="F29" s="48">
        <v>0</v>
      </c>
      <c r="G29" s="47">
        <v>81497.600000000006</v>
      </c>
      <c r="H29" s="48">
        <v>4</v>
      </c>
    </row>
    <row r="30" spans="1:8" outlineLevel="2" x14ac:dyDescent="0.2">
      <c r="A30" s="42"/>
      <c r="B30" s="46" t="s">
        <v>16</v>
      </c>
      <c r="C30" s="47">
        <v>81497.600000000006</v>
      </c>
      <c r="D30" s="51">
        <v>4</v>
      </c>
      <c r="E30" s="47">
        <v>0</v>
      </c>
      <c r="F30" s="48">
        <v>0</v>
      </c>
      <c r="G30" s="47">
        <v>81497.600000000006</v>
      </c>
      <c r="H30" s="48">
        <v>4</v>
      </c>
    </row>
    <row r="31" spans="1:8" outlineLevel="2" x14ac:dyDescent="0.2">
      <c r="A31" s="42"/>
      <c r="B31" s="46" t="s">
        <v>3</v>
      </c>
      <c r="C31" s="47">
        <v>81497.600000000006</v>
      </c>
      <c r="D31" s="51">
        <v>4</v>
      </c>
      <c r="E31" s="47">
        <v>0</v>
      </c>
      <c r="F31" s="48">
        <v>0</v>
      </c>
      <c r="G31" s="47">
        <v>81497.600000000006</v>
      </c>
      <c r="H31" s="48">
        <v>4</v>
      </c>
    </row>
    <row r="32" spans="1:8" outlineLevel="2" x14ac:dyDescent="0.2">
      <c r="A32" s="42"/>
      <c r="B32" s="46" t="s">
        <v>4</v>
      </c>
      <c r="C32" s="47">
        <v>1824811.09</v>
      </c>
      <c r="D32" s="51">
        <v>90</v>
      </c>
      <c r="E32" s="47">
        <v>0</v>
      </c>
      <c r="F32" s="48">
        <v>0</v>
      </c>
      <c r="G32" s="47">
        <v>1824811.09</v>
      </c>
      <c r="H32" s="48">
        <v>90</v>
      </c>
    </row>
    <row r="33" spans="1:8" outlineLevel="2" x14ac:dyDescent="0.2">
      <c r="A33" s="42"/>
      <c r="B33" s="46" t="s">
        <v>5</v>
      </c>
      <c r="C33" s="47">
        <v>1824811.09</v>
      </c>
      <c r="D33" s="51">
        <v>90</v>
      </c>
      <c r="E33" s="47">
        <v>-769637.8</v>
      </c>
      <c r="F33" s="48">
        <v>0</v>
      </c>
      <c r="G33" s="47">
        <v>1055173.29</v>
      </c>
      <c r="H33" s="48">
        <v>90</v>
      </c>
    </row>
    <row r="34" spans="1:8" outlineLevel="2" x14ac:dyDescent="0.2">
      <c r="A34" s="42"/>
      <c r="B34" s="46" t="s">
        <v>6</v>
      </c>
      <c r="C34" s="47">
        <v>1824811.09</v>
      </c>
      <c r="D34" s="51">
        <v>90</v>
      </c>
      <c r="E34" s="47">
        <v>-1063960.76</v>
      </c>
      <c r="F34" s="48">
        <v>-22</v>
      </c>
      <c r="G34" s="47">
        <v>760850.33</v>
      </c>
      <c r="H34" s="48">
        <v>68</v>
      </c>
    </row>
    <row r="35" spans="1:8" outlineLevel="2" x14ac:dyDescent="0.2">
      <c r="A35" s="42"/>
      <c r="B35" s="46" t="s">
        <v>7</v>
      </c>
      <c r="C35" s="47">
        <v>1824811.09</v>
      </c>
      <c r="D35" s="51">
        <v>90</v>
      </c>
      <c r="E35" s="47">
        <v>-443624.4</v>
      </c>
      <c r="F35" s="48">
        <v>22</v>
      </c>
      <c r="G35" s="47">
        <v>1381186.69</v>
      </c>
      <c r="H35" s="48">
        <v>112</v>
      </c>
    </row>
    <row r="36" spans="1:8" outlineLevel="2" x14ac:dyDescent="0.2">
      <c r="A36" s="42"/>
      <c r="B36" s="46" t="s">
        <v>8</v>
      </c>
      <c r="C36" s="47">
        <v>1824811.09</v>
      </c>
      <c r="D36" s="51">
        <v>90</v>
      </c>
      <c r="E36" s="47">
        <v>0</v>
      </c>
      <c r="F36" s="48">
        <v>0</v>
      </c>
      <c r="G36" s="47">
        <v>1824811.09</v>
      </c>
      <c r="H36" s="48">
        <v>90</v>
      </c>
    </row>
    <row r="37" spans="1:8" outlineLevel="2" x14ac:dyDescent="0.2">
      <c r="A37" s="42"/>
      <c r="B37" s="46" t="s">
        <v>9</v>
      </c>
      <c r="C37" s="47">
        <v>1824811.09</v>
      </c>
      <c r="D37" s="51">
        <v>90</v>
      </c>
      <c r="E37" s="47">
        <v>0</v>
      </c>
      <c r="F37" s="48">
        <v>0</v>
      </c>
      <c r="G37" s="47">
        <v>1824811.09</v>
      </c>
      <c r="H37" s="48">
        <v>90</v>
      </c>
    </row>
    <row r="38" spans="1:8" outlineLevel="2" x14ac:dyDescent="0.2">
      <c r="A38" s="42"/>
      <c r="B38" s="46" t="s">
        <v>10</v>
      </c>
      <c r="C38" s="47">
        <v>1824811.09</v>
      </c>
      <c r="D38" s="51">
        <v>90</v>
      </c>
      <c r="E38" s="47">
        <v>0</v>
      </c>
      <c r="F38" s="48">
        <v>0</v>
      </c>
      <c r="G38" s="47">
        <v>1824811.09</v>
      </c>
      <c r="H38" s="48">
        <v>90</v>
      </c>
    </row>
    <row r="39" spans="1:8" outlineLevel="2" x14ac:dyDescent="0.2">
      <c r="A39" s="42"/>
      <c r="B39" s="46" t="s">
        <v>11</v>
      </c>
      <c r="C39" s="47">
        <v>1865559.87</v>
      </c>
      <c r="D39" s="51">
        <v>89</v>
      </c>
      <c r="E39" s="47">
        <v>0</v>
      </c>
      <c r="F39" s="48">
        <v>0</v>
      </c>
      <c r="G39" s="47">
        <v>1865559.87</v>
      </c>
      <c r="H39" s="48">
        <v>89</v>
      </c>
    </row>
    <row r="40" spans="1:8" x14ac:dyDescent="0.2">
      <c r="A40" s="37" t="s">
        <v>296</v>
      </c>
      <c r="B40" s="37" t="s">
        <v>297</v>
      </c>
      <c r="C40" s="38">
        <v>13789945.609999999</v>
      </c>
      <c r="D40" s="43">
        <v>677</v>
      </c>
      <c r="E40" s="38">
        <v>-1982162.95</v>
      </c>
      <c r="F40" s="39">
        <v>0</v>
      </c>
      <c r="G40" s="40">
        <v>11807782.66</v>
      </c>
      <c r="H40" s="41">
        <v>677</v>
      </c>
    </row>
    <row r="41" spans="1:8" outlineLevel="2" x14ac:dyDescent="0.2">
      <c r="A41" s="42"/>
      <c r="B41" s="46" t="s">
        <v>14</v>
      </c>
      <c r="C41" s="47">
        <v>590857.6</v>
      </c>
      <c r="D41" s="51">
        <v>29</v>
      </c>
      <c r="E41" s="47">
        <v>0</v>
      </c>
      <c r="F41" s="48">
        <v>0</v>
      </c>
      <c r="G41" s="47">
        <v>590857.6</v>
      </c>
      <c r="H41" s="48">
        <v>29</v>
      </c>
    </row>
    <row r="42" spans="1:8" outlineLevel="2" x14ac:dyDescent="0.2">
      <c r="A42" s="42"/>
      <c r="B42" s="46" t="s">
        <v>15</v>
      </c>
      <c r="C42" s="47">
        <v>590857.6</v>
      </c>
      <c r="D42" s="51">
        <v>29</v>
      </c>
      <c r="E42" s="47">
        <v>0</v>
      </c>
      <c r="F42" s="48">
        <v>0</v>
      </c>
      <c r="G42" s="47">
        <v>590857.6</v>
      </c>
      <c r="H42" s="48">
        <v>29</v>
      </c>
    </row>
    <row r="43" spans="1:8" outlineLevel="2" x14ac:dyDescent="0.2">
      <c r="A43" s="42"/>
      <c r="B43" s="46" t="s">
        <v>16</v>
      </c>
      <c r="C43" s="47">
        <v>590857.6</v>
      </c>
      <c r="D43" s="51">
        <v>29</v>
      </c>
      <c r="E43" s="47">
        <v>0</v>
      </c>
      <c r="F43" s="48">
        <v>0</v>
      </c>
      <c r="G43" s="47">
        <v>590857.6</v>
      </c>
      <c r="H43" s="48">
        <v>29</v>
      </c>
    </row>
    <row r="44" spans="1:8" outlineLevel="2" x14ac:dyDescent="0.2">
      <c r="A44" s="42"/>
      <c r="B44" s="46" t="s">
        <v>3</v>
      </c>
      <c r="C44" s="47">
        <v>1249605.58</v>
      </c>
      <c r="D44" s="51">
        <v>61</v>
      </c>
      <c r="E44" s="47">
        <v>0</v>
      </c>
      <c r="F44" s="48">
        <v>0</v>
      </c>
      <c r="G44" s="47">
        <v>1249605.58</v>
      </c>
      <c r="H44" s="48">
        <v>61</v>
      </c>
    </row>
    <row r="45" spans="1:8" outlineLevel="2" x14ac:dyDescent="0.2">
      <c r="A45" s="42"/>
      <c r="B45" s="46" t="s">
        <v>4</v>
      </c>
      <c r="C45" s="47">
        <v>1340877.3</v>
      </c>
      <c r="D45" s="51">
        <v>66</v>
      </c>
      <c r="E45" s="47">
        <v>-323835.38</v>
      </c>
      <c r="F45" s="48">
        <v>0</v>
      </c>
      <c r="G45" s="47">
        <v>1017041.92</v>
      </c>
      <c r="H45" s="48">
        <v>66</v>
      </c>
    </row>
    <row r="46" spans="1:8" outlineLevel="2" x14ac:dyDescent="0.2">
      <c r="A46" s="42"/>
      <c r="B46" s="46" t="s">
        <v>5</v>
      </c>
      <c r="C46" s="47">
        <v>1340877.3</v>
      </c>
      <c r="D46" s="51">
        <v>66</v>
      </c>
      <c r="E46" s="47">
        <v>-48069.68</v>
      </c>
      <c r="F46" s="48">
        <v>0</v>
      </c>
      <c r="G46" s="47">
        <v>1292807.6200000001</v>
      </c>
      <c r="H46" s="48">
        <v>66</v>
      </c>
    </row>
    <row r="47" spans="1:8" outlineLevel="2" x14ac:dyDescent="0.2">
      <c r="A47" s="42"/>
      <c r="B47" s="46" t="s">
        <v>6</v>
      </c>
      <c r="C47" s="47">
        <v>1340877.3</v>
      </c>
      <c r="D47" s="51">
        <v>66</v>
      </c>
      <c r="E47" s="47">
        <v>-197741.18</v>
      </c>
      <c r="F47" s="48">
        <v>0</v>
      </c>
      <c r="G47" s="47">
        <v>1143136.1200000001</v>
      </c>
      <c r="H47" s="48">
        <v>66</v>
      </c>
    </row>
    <row r="48" spans="1:8" outlineLevel="2" x14ac:dyDescent="0.2">
      <c r="A48" s="42"/>
      <c r="B48" s="46" t="s">
        <v>7</v>
      </c>
      <c r="C48" s="47">
        <v>1340877.3</v>
      </c>
      <c r="D48" s="51">
        <v>66</v>
      </c>
      <c r="E48" s="47">
        <v>-880296.82</v>
      </c>
      <c r="F48" s="48">
        <v>-17</v>
      </c>
      <c r="G48" s="47">
        <v>460580.48</v>
      </c>
      <c r="H48" s="48">
        <v>49</v>
      </c>
    </row>
    <row r="49" spans="1:8" outlineLevel="2" x14ac:dyDescent="0.2">
      <c r="A49" s="42"/>
      <c r="B49" s="46" t="s">
        <v>8</v>
      </c>
      <c r="C49" s="47">
        <v>1340877.3</v>
      </c>
      <c r="D49" s="51">
        <v>66</v>
      </c>
      <c r="E49" s="47">
        <v>-532219.89</v>
      </c>
      <c r="F49" s="48">
        <v>17</v>
      </c>
      <c r="G49" s="47">
        <v>808657.41</v>
      </c>
      <c r="H49" s="48">
        <v>83</v>
      </c>
    </row>
    <row r="50" spans="1:8" outlineLevel="2" x14ac:dyDescent="0.2">
      <c r="A50" s="42"/>
      <c r="B50" s="46" t="s">
        <v>9</v>
      </c>
      <c r="C50" s="47">
        <v>1340877.3</v>
      </c>
      <c r="D50" s="51">
        <v>66</v>
      </c>
      <c r="E50" s="47">
        <v>0</v>
      </c>
      <c r="F50" s="48">
        <v>0</v>
      </c>
      <c r="G50" s="47">
        <v>1340877.3</v>
      </c>
      <c r="H50" s="48">
        <v>66</v>
      </c>
    </row>
    <row r="51" spans="1:8" outlineLevel="2" x14ac:dyDescent="0.2">
      <c r="A51" s="42"/>
      <c r="B51" s="46" t="s">
        <v>10</v>
      </c>
      <c r="C51" s="47">
        <v>1340877.3</v>
      </c>
      <c r="D51" s="51">
        <v>66</v>
      </c>
      <c r="E51" s="47">
        <v>0</v>
      </c>
      <c r="F51" s="48">
        <v>0</v>
      </c>
      <c r="G51" s="47">
        <v>1340877.3</v>
      </c>
      <c r="H51" s="48">
        <v>66</v>
      </c>
    </row>
    <row r="52" spans="1:8" outlineLevel="2" x14ac:dyDescent="0.2">
      <c r="A52" s="42"/>
      <c r="B52" s="46" t="s">
        <v>11</v>
      </c>
      <c r="C52" s="47">
        <v>1381626.13</v>
      </c>
      <c r="D52" s="51">
        <v>67</v>
      </c>
      <c r="E52" s="47">
        <v>0</v>
      </c>
      <c r="F52" s="48">
        <v>0</v>
      </c>
      <c r="G52" s="47">
        <v>1381626.13</v>
      </c>
      <c r="H52" s="48">
        <v>67</v>
      </c>
    </row>
    <row r="53" spans="1:8" x14ac:dyDescent="0.2">
      <c r="A53" s="37" t="s">
        <v>19</v>
      </c>
      <c r="B53" s="37" t="s">
        <v>20</v>
      </c>
      <c r="C53" s="38">
        <v>7734356.0599999996</v>
      </c>
      <c r="D53" s="43">
        <v>380</v>
      </c>
      <c r="E53" s="38">
        <v>-5581600.1100000003</v>
      </c>
      <c r="F53" s="39">
        <v>0</v>
      </c>
      <c r="G53" s="40">
        <v>2152755.9500000002</v>
      </c>
      <c r="H53" s="41">
        <v>380</v>
      </c>
    </row>
    <row r="54" spans="1:8" outlineLevel="2" x14ac:dyDescent="0.2">
      <c r="A54" s="42"/>
      <c r="B54" s="46" t="s">
        <v>14</v>
      </c>
      <c r="C54" s="47">
        <v>570483.19999999995</v>
      </c>
      <c r="D54" s="51">
        <v>28</v>
      </c>
      <c r="E54" s="47">
        <v>-465133.36</v>
      </c>
      <c r="F54" s="48">
        <v>0</v>
      </c>
      <c r="G54" s="47">
        <v>105349.84</v>
      </c>
      <c r="H54" s="48">
        <v>28</v>
      </c>
    </row>
    <row r="55" spans="1:8" outlineLevel="2" x14ac:dyDescent="0.2">
      <c r="A55" s="42"/>
      <c r="B55" s="46" t="s">
        <v>15</v>
      </c>
      <c r="C55" s="47">
        <v>570483.19999999995</v>
      </c>
      <c r="D55" s="51">
        <v>28</v>
      </c>
      <c r="E55" s="47">
        <v>-465133.36</v>
      </c>
      <c r="F55" s="48">
        <v>0</v>
      </c>
      <c r="G55" s="47">
        <v>105349.84</v>
      </c>
      <c r="H55" s="48">
        <v>28</v>
      </c>
    </row>
    <row r="56" spans="1:8" outlineLevel="2" x14ac:dyDescent="0.2">
      <c r="A56" s="42"/>
      <c r="B56" s="46" t="s">
        <v>16</v>
      </c>
      <c r="C56" s="47">
        <v>570483.19999999995</v>
      </c>
      <c r="D56" s="51">
        <v>28</v>
      </c>
      <c r="E56" s="47">
        <v>-465133.36</v>
      </c>
      <c r="F56" s="48">
        <v>0</v>
      </c>
      <c r="G56" s="47">
        <v>105349.84</v>
      </c>
      <c r="H56" s="48">
        <v>28</v>
      </c>
    </row>
    <row r="57" spans="1:8" outlineLevel="2" x14ac:dyDescent="0.2">
      <c r="A57" s="42"/>
      <c r="B57" s="46" t="s">
        <v>3</v>
      </c>
      <c r="C57" s="47">
        <v>570483.19999999995</v>
      </c>
      <c r="D57" s="51">
        <v>28</v>
      </c>
      <c r="E57" s="47">
        <v>-465133.36</v>
      </c>
      <c r="F57" s="48">
        <v>0</v>
      </c>
      <c r="G57" s="47">
        <v>105349.84</v>
      </c>
      <c r="H57" s="48">
        <v>28</v>
      </c>
    </row>
    <row r="58" spans="1:8" outlineLevel="2" x14ac:dyDescent="0.2">
      <c r="A58" s="42"/>
      <c r="B58" s="46" t="s">
        <v>4</v>
      </c>
      <c r="C58" s="47">
        <v>696833.71</v>
      </c>
      <c r="D58" s="51">
        <v>34</v>
      </c>
      <c r="E58" s="47">
        <v>-465133.36</v>
      </c>
      <c r="F58" s="48">
        <v>0</v>
      </c>
      <c r="G58" s="47">
        <v>231700.35</v>
      </c>
      <c r="H58" s="48">
        <v>34</v>
      </c>
    </row>
    <row r="59" spans="1:8" outlineLevel="2" x14ac:dyDescent="0.2">
      <c r="A59" s="42"/>
      <c r="B59" s="46" t="s">
        <v>5</v>
      </c>
      <c r="C59" s="47">
        <v>696833.71</v>
      </c>
      <c r="D59" s="51">
        <v>34</v>
      </c>
      <c r="E59" s="47">
        <v>-465133.36</v>
      </c>
      <c r="F59" s="48">
        <v>0</v>
      </c>
      <c r="G59" s="47">
        <v>231700.35</v>
      </c>
      <c r="H59" s="48">
        <v>34</v>
      </c>
    </row>
    <row r="60" spans="1:8" outlineLevel="2" x14ac:dyDescent="0.2">
      <c r="A60" s="42"/>
      <c r="B60" s="46" t="s">
        <v>6</v>
      </c>
      <c r="C60" s="47">
        <v>696833.71</v>
      </c>
      <c r="D60" s="51">
        <v>34</v>
      </c>
      <c r="E60" s="47">
        <v>-465133.36</v>
      </c>
      <c r="F60" s="48">
        <v>0</v>
      </c>
      <c r="G60" s="47">
        <v>231700.35</v>
      </c>
      <c r="H60" s="48">
        <v>34</v>
      </c>
    </row>
    <row r="61" spans="1:8" outlineLevel="2" x14ac:dyDescent="0.2">
      <c r="A61" s="42"/>
      <c r="B61" s="46" t="s">
        <v>7</v>
      </c>
      <c r="C61" s="47">
        <v>696833.71</v>
      </c>
      <c r="D61" s="51">
        <v>34</v>
      </c>
      <c r="E61" s="47">
        <v>-465133.36</v>
      </c>
      <c r="F61" s="48">
        <v>0</v>
      </c>
      <c r="G61" s="47">
        <v>231700.35</v>
      </c>
      <c r="H61" s="48">
        <v>34</v>
      </c>
    </row>
    <row r="62" spans="1:8" outlineLevel="2" x14ac:dyDescent="0.2">
      <c r="A62" s="42"/>
      <c r="B62" s="46" t="s">
        <v>8</v>
      </c>
      <c r="C62" s="47">
        <v>696833.71</v>
      </c>
      <c r="D62" s="51">
        <v>34</v>
      </c>
      <c r="E62" s="47">
        <v>-465133.36</v>
      </c>
      <c r="F62" s="48">
        <v>0</v>
      </c>
      <c r="G62" s="47">
        <v>231700.35</v>
      </c>
      <c r="H62" s="48">
        <v>34</v>
      </c>
    </row>
    <row r="63" spans="1:8" outlineLevel="2" x14ac:dyDescent="0.2">
      <c r="A63" s="42"/>
      <c r="B63" s="46" t="s">
        <v>9</v>
      </c>
      <c r="C63" s="47">
        <v>696833.71</v>
      </c>
      <c r="D63" s="51">
        <v>34</v>
      </c>
      <c r="E63" s="47">
        <v>-465133.36</v>
      </c>
      <c r="F63" s="48">
        <v>0</v>
      </c>
      <c r="G63" s="47">
        <v>231700.35</v>
      </c>
      <c r="H63" s="48">
        <v>34</v>
      </c>
    </row>
    <row r="64" spans="1:8" outlineLevel="2" x14ac:dyDescent="0.2">
      <c r="A64" s="42"/>
      <c r="B64" s="46" t="s">
        <v>10</v>
      </c>
      <c r="C64" s="47">
        <v>696833.71</v>
      </c>
      <c r="D64" s="51">
        <v>34</v>
      </c>
      <c r="E64" s="47">
        <v>-465133.36</v>
      </c>
      <c r="F64" s="48">
        <v>0</v>
      </c>
      <c r="G64" s="47">
        <v>231700.35</v>
      </c>
      <c r="H64" s="48">
        <v>34</v>
      </c>
    </row>
    <row r="65" spans="1:8" outlineLevel="2" x14ac:dyDescent="0.2">
      <c r="A65" s="42"/>
      <c r="B65" s="46" t="s">
        <v>11</v>
      </c>
      <c r="C65" s="47">
        <v>574587.29</v>
      </c>
      <c r="D65" s="51">
        <v>30</v>
      </c>
      <c r="E65" s="47">
        <v>-465133.15</v>
      </c>
      <c r="F65" s="48">
        <v>0</v>
      </c>
      <c r="G65" s="47">
        <v>109454.14</v>
      </c>
      <c r="H65" s="48">
        <v>30</v>
      </c>
    </row>
    <row r="66" spans="1:8" ht="31.5" x14ac:dyDescent="0.2">
      <c r="A66" s="37" t="s">
        <v>298</v>
      </c>
      <c r="B66" s="37" t="s">
        <v>299</v>
      </c>
      <c r="C66" s="38">
        <v>7659395.7300000004</v>
      </c>
      <c r="D66" s="43">
        <v>376</v>
      </c>
      <c r="E66" s="38">
        <v>-680673.12</v>
      </c>
      <c r="F66" s="39">
        <v>0</v>
      </c>
      <c r="G66" s="40">
        <v>6978722.6100000003</v>
      </c>
      <c r="H66" s="41">
        <v>376</v>
      </c>
    </row>
    <row r="67" spans="1:8" outlineLevel="2" x14ac:dyDescent="0.2">
      <c r="A67" s="42"/>
      <c r="B67" s="46" t="s">
        <v>4</v>
      </c>
      <c r="C67" s="47">
        <v>952330.87</v>
      </c>
      <c r="D67" s="51">
        <v>47</v>
      </c>
      <c r="E67" s="47">
        <v>-680673.12</v>
      </c>
      <c r="F67" s="48">
        <v>0</v>
      </c>
      <c r="G67" s="47">
        <v>271657.75</v>
      </c>
      <c r="H67" s="48">
        <v>47</v>
      </c>
    </row>
    <row r="68" spans="1:8" outlineLevel="2" x14ac:dyDescent="0.2">
      <c r="A68" s="42"/>
      <c r="B68" s="46" t="s">
        <v>5</v>
      </c>
      <c r="C68" s="47">
        <v>952330.87</v>
      </c>
      <c r="D68" s="51">
        <v>47</v>
      </c>
      <c r="E68" s="47">
        <v>0</v>
      </c>
      <c r="F68" s="48">
        <v>0</v>
      </c>
      <c r="G68" s="47">
        <v>952330.87</v>
      </c>
      <c r="H68" s="48">
        <v>47</v>
      </c>
    </row>
    <row r="69" spans="1:8" outlineLevel="2" x14ac:dyDescent="0.2">
      <c r="A69" s="42"/>
      <c r="B69" s="46" t="s">
        <v>6</v>
      </c>
      <c r="C69" s="47">
        <v>952330.87</v>
      </c>
      <c r="D69" s="51">
        <v>47</v>
      </c>
      <c r="E69" s="47">
        <v>0</v>
      </c>
      <c r="F69" s="48">
        <v>0</v>
      </c>
      <c r="G69" s="47">
        <v>952330.87</v>
      </c>
      <c r="H69" s="48">
        <v>47</v>
      </c>
    </row>
    <row r="70" spans="1:8" outlineLevel="2" x14ac:dyDescent="0.2">
      <c r="A70" s="42"/>
      <c r="B70" s="46" t="s">
        <v>7</v>
      </c>
      <c r="C70" s="47">
        <v>952330.87</v>
      </c>
      <c r="D70" s="51">
        <v>47</v>
      </c>
      <c r="E70" s="47">
        <v>0</v>
      </c>
      <c r="F70" s="48">
        <v>0</v>
      </c>
      <c r="G70" s="47">
        <v>952330.87</v>
      </c>
      <c r="H70" s="48">
        <v>47</v>
      </c>
    </row>
    <row r="71" spans="1:8" outlineLevel="2" x14ac:dyDescent="0.2">
      <c r="A71" s="42"/>
      <c r="B71" s="46" t="s">
        <v>8</v>
      </c>
      <c r="C71" s="47">
        <v>952330.87</v>
      </c>
      <c r="D71" s="51">
        <v>47</v>
      </c>
      <c r="E71" s="47">
        <v>0</v>
      </c>
      <c r="F71" s="48">
        <v>0</v>
      </c>
      <c r="G71" s="47">
        <v>952330.87</v>
      </c>
      <c r="H71" s="48">
        <v>47</v>
      </c>
    </row>
    <row r="72" spans="1:8" outlineLevel="2" x14ac:dyDescent="0.2">
      <c r="A72" s="42"/>
      <c r="B72" s="46" t="s">
        <v>9</v>
      </c>
      <c r="C72" s="47">
        <v>952330.87</v>
      </c>
      <c r="D72" s="51">
        <v>47</v>
      </c>
      <c r="E72" s="47">
        <v>0</v>
      </c>
      <c r="F72" s="48">
        <v>0</v>
      </c>
      <c r="G72" s="47">
        <v>952330.87</v>
      </c>
      <c r="H72" s="48">
        <v>47</v>
      </c>
    </row>
    <row r="73" spans="1:8" outlineLevel="2" x14ac:dyDescent="0.2">
      <c r="A73" s="42"/>
      <c r="B73" s="46" t="s">
        <v>10</v>
      </c>
      <c r="C73" s="47">
        <v>952330.87</v>
      </c>
      <c r="D73" s="51">
        <v>47</v>
      </c>
      <c r="E73" s="47">
        <v>0</v>
      </c>
      <c r="F73" s="48">
        <v>0</v>
      </c>
      <c r="G73" s="47">
        <v>952330.87</v>
      </c>
      <c r="H73" s="48">
        <v>47</v>
      </c>
    </row>
    <row r="74" spans="1:8" outlineLevel="2" x14ac:dyDescent="0.2">
      <c r="A74" s="42"/>
      <c r="B74" s="46" t="s">
        <v>11</v>
      </c>
      <c r="C74" s="47">
        <v>993079.64</v>
      </c>
      <c r="D74" s="51">
        <v>47</v>
      </c>
      <c r="E74" s="47">
        <v>0</v>
      </c>
      <c r="F74" s="48">
        <v>0</v>
      </c>
      <c r="G74" s="47">
        <v>993079.64</v>
      </c>
      <c r="H74" s="48">
        <v>47</v>
      </c>
    </row>
    <row r="75" spans="1:8" x14ac:dyDescent="0.2">
      <c r="A75" s="225" t="s">
        <v>25</v>
      </c>
      <c r="B75" s="225"/>
      <c r="C75" s="38">
        <v>115868300</v>
      </c>
      <c r="D75" s="39">
        <v>5684</v>
      </c>
      <c r="E75" s="38">
        <v>-19975431.460000001</v>
      </c>
      <c r="F75" s="39">
        <v>0</v>
      </c>
      <c r="G75" s="38">
        <v>95892868.540000007</v>
      </c>
      <c r="H75" s="39">
        <v>5684</v>
      </c>
    </row>
  </sheetData>
  <mergeCells count="8">
    <mergeCell ref="A75:B75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4"/>
  <sheetViews>
    <sheetView view="pageBreakPreview" zoomScale="160" zoomScaleNormal="100" zoomScaleSheetLayoutView="160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XFD1048576"/>
    </sheetView>
  </sheetViews>
  <sheetFormatPr defaultColWidth="8.83203125" defaultRowHeight="11.25" outlineLevelRow="2" x14ac:dyDescent="0.2"/>
  <cols>
    <col min="1" max="1" width="8.83203125" style="28"/>
    <col min="2" max="2" width="31.6640625" style="28" customWidth="1"/>
    <col min="3" max="3" width="15.1640625" style="28" customWidth="1"/>
    <col min="4" max="4" width="8.83203125" style="28" customWidth="1"/>
    <col min="5" max="5" width="14.33203125" style="108" customWidth="1"/>
    <col min="6" max="6" width="8.83203125" style="28" customWidth="1"/>
    <col min="7" max="7" width="14.33203125" style="108" customWidth="1"/>
    <col min="8" max="8" width="8.83203125" style="28"/>
    <col min="9" max="16384" width="8.83203125" style="29"/>
  </cols>
  <sheetData>
    <row r="1" spans="1:22" ht="34.5" customHeight="1" x14ac:dyDescent="0.2">
      <c r="A1" s="1"/>
      <c r="B1" s="188"/>
      <c r="C1" s="188"/>
      <c r="D1" s="188"/>
      <c r="E1" s="29"/>
      <c r="F1" s="189" t="s">
        <v>34</v>
      </c>
      <c r="G1" s="189"/>
      <c r="H1" s="189"/>
      <c r="M1" s="96"/>
      <c r="N1" s="96"/>
      <c r="O1" s="96"/>
      <c r="P1" s="96"/>
      <c r="Q1" s="96"/>
      <c r="R1" s="96"/>
      <c r="S1" s="96"/>
      <c r="T1" s="96"/>
      <c r="U1" s="96"/>
      <c r="V1" s="96"/>
    </row>
    <row r="2" spans="1:22" ht="34.5" customHeight="1" x14ac:dyDescent="0.2">
      <c r="A2" s="196" t="s">
        <v>27</v>
      </c>
      <c r="B2" s="196"/>
      <c r="C2" s="196"/>
      <c r="D2" s="196"/>
      <c r="E2" s="196"/>
      <c r="F2" s="196"/>
      <c r="G2" s="196"/>
      <c r="H2" s="196"/>
      <c r="M2" s="96"/>
      <c r="N2" s="96"/>
      <c r="O2" s="96"/>
      <c r="P2" s="96"/>
      <c r="Q2" s="96"/>
      <c r="R2" s="96"/>
      <c r="S2" s="96"/>
      <c r="T2" s="96"/>
      <c r="U2" s="96"/>
      <c r="V2" s="96"/>
    </row>
    <row r="3" spans="1:22" ht="24.75" customHeight="1" x14ac:dyDescent="0.2">
      <c r="A3" s="197" t="s">
        <v>0</v>
      </c>
      <c r="B3" s="192" t="s">
        <v>165</v>
      </c>
      <c r="C3" s="193" t="s">
        <v>29</v>
      </c>
      <c r="D3" s="193"/>
      <c r="E3" s="198" t="s">
        <v>30</v>
      </c>
      <c r="F3" s="198"/>
      <c r="G3" s="195" t="s">
        <v>31</v>
      </c>
      <c r="H3" s="195"/>
      <c r="M3" s="96"/>
      <c r="N3" s="96"/>
      <c r="O3" s="96"/>
      <c r="P3" s="96"/>
      <c r="Q3" s="96"/>
      <c r="R3" s="96"/>
      <c r="S3" s="96"/>
      <c r="T3" s="96"/>
      <c r="U3" s="96"/>
      <c r="V3" s="96"/>
    </row>
    <row r="4" spans="1:22" ht="18" customHeight="1" x14ac:dyDescent="0.2">
      <c r="A4" s="197"/>
      <c r="B4" s="192"/>
      <c r="C4" s="2" t="s">
        <v>32</v>
      </c>
      <c r="D4" s="3" t="s">
        <v>33</v>
      </c>
      <c r="E4" s="4" t="s">
        <v>32</v>
      </c>
      <c r="F4" s="27" t="s">
        <v>33</v>
      </c>
      <c r="G4" s="2" t="s">
        <v>32</v>
      </c>
      <c r="H4" s="5" t="s">
        <v>33</v>
      </c>
      <c r="M4" s="96"/>
      <c r="N4" s="96"/>
      <c r="O4" s="96"/>
      <c r="P4" s="96"/>
      <c r="Q4" s="96"/>
      <c r="R4" s="96"/>
      <c r="S4" s="96"/>
      <c r="T4" s="96"/>
      <c r="U4" s="96"/>
      <c r="V4" s="96"/>
    </row>
    <row r="5" spans="1:22" x14ac:dyDescent="0.2">
      <c r="A5" s="97" t="s">
        <v>1</v>
      </c>
      <c r="B5" s="97" t="s">
        <v>2</v>
      </c>
      <c r="C5" s="98">
        <v>7760000</v>
      </c>
      <c r="D5" s="99">
        <v>80</v>
      </c>
      <c r="E5" s="98">
        <v>-3056852.46</v>
      </c>
      <c r="F5" s="100">
        <v>-1</v>
      </c>
      <c r="G5" s="98">
        <v>4703147.54</v>
      </c>
      <c r="H5" s="100">
        <v>79</v>
      </c>
    </row>
    <row r="6" spans="1:22" outlineLevel="2" x14ac:dyDescent="0.2">
      <c r="A6" s="101"/>
      <c r="B6" s="102" t="s">
        <v>3</v>
      </c>
      <c r="C6" s="103">
        <v>582000</v>
      </c>
      <c r="D6" s="104">
        <v>6</v>
      </c>
      <c r="E6" s="103">
        <v>-559757.93999999994</v>
      </c>
      <c r="F6" s="103">
        <v>-4</v>
      </c>
      <c r="G6" s="103">
        <v>22242.06</v>
      </c>
      <c r="H6" s="104">
        <v>2</v>
      </c>
    </row>
    <row r="7" spans="1:22" ht="12" outlineLevel="2" x14ac:dyDescent="0.2">
      <c r="A7" s="101"/>
      <c r="B7" s="102" t="s">
        <v>4</v>
      </c>
      <c r="C7" s="103">
        <v>679000</v>
      </c>
      <c r="D7" s="104">
        <v>7</v>
      </c>
      <c r="E7" s="105">
        <v>-197088.7</v>
      </c>
      <c r="F7" s="106">
        <v>1</v>
      </c>
      <c r="G7" s="103">
        <v>481911.3</v>
      </c>
      <c r="H7" s="104">
        <v>8</v>
      </c>
    </row>
    <row r="8" spans="1:22" ht="12" outlineLevel="2" x14ac:dyDescent="0.2">
      <c r="A8" s="101"/>
      <c r="B8" s="102" t="s">
        <v>5</v>
      </c>
      <c r="C8" s="103">
        <v>679000</v>
      </c>
      <c r="D8" s="104">
        <v>7</v>
      </c>
      <c r="E8" s="105">
        <v>-63636.34</v>
      </c>
      <c r="F8" s="106">
        <v>1</v>
      </c>
      <c r="G8" s="103">
        <v>615363.66</v>
      </c>
      <c r="H8" s="104">
        <v>8</v>
      </c>
    </row>
    <row r="9" spans="1:22" ht="12" outlineLevel="2" x14ac:dyDescent="0.2">
      <c r="A9" s="101"/>
      <c r="B9" s="102" t="s">
        <v>6</v>
      </c>
      <c r="C9" s="103">
        <v>970000</v>
      </c>
      <c r="D9" s="104">
        <v>10</v>
      </c>
      <c r="E9" s="105">
        <v>-347222.32</v>
      </c>
      <c r="F9" s="106">
        <v>3</v>
      </c>
      <c r="G9" s="103">
        <v>622777.68000000005</v>
      </c>
      <c r="H9" s="104">
        <v>13</v>
      </c>
    </row>
    <row r="10" spans="1:22" ht="12" outlineLevel="2" x14ac:dyDescent="0.2">
      <c r="A10" s="101"/>
      <c r="B10" s="102" t="s">
        <v>7</v>
      </c>
      <c r="C10" s="103">
        <v>970000</v>
      </c>
      <c r="D10" s="104">
        <v>10</v>
      </c>
      <c r="E10" s="105">
        <v>-34596.86</v>
      </c>
      <c r="F10" s="106">
        <v>1</v>
      </c>
      <c r="G10" s="103">
        <v>935403.14</v>
      </c>
      <c r="H10" s="104">
        <v>11</v>
      </c>
    </row>
    <row r="11" spans="1:22" ht="12" outlineLevel="2" x14ac:dyDescent="0.2">
      <c r="A11" s="101"/>
      <c r="B11" s="102" t="s">
        <v>8</v>
      </c>
      <c r="C11" s="103">
        <v>970000</v>
      </c>
      <c r="D11" s="104">
        <v>10</v>
      </c>
      <c r="E11" s="105">
        <v>0</v>
      </c>
      <c r="F11" s="106">
        <v>0</v>
      </c>
      <c r="G11" s="103">
        <v>970000</v>
      </c>
      <c r="H11" s="104">
        <v>10</v>
      </c>
    </row>
    <row r="12" spans="1:22" outlineLevel="2" x14ac:dyDescent="0.2">
      <c r="A12" s="101"/>
      <c r="B12" s="102" t="s">
        <v>9</v>
      </c>
      <c r="C12" s="103">
        <v>970000</v>
      </c>
      <c r="D12" s="104">
        <v>10</v>
      </c>
      <c r="E12" s="103">
        <v>-618183.43000000005</v>
      </c>
      <c r="F12" s="103">
        <v>-1</v>
      </c>
      <c r="G12" s="103">
        <v>351816.57</v>
      </c>
      <c r="H12" s="104">
        <v>9</v>
      </c>
    </row>
    <row r="13" spans="1:22" outlineLevel="2" x14ac:dyDescent="0.2">
      <c r="A13" s="101"/>
      <c r="B13" s="102" t="s">
        <v>10</v>
      </c>
      <c r="C13" s="103">
        <v>970000</v>
      </c>
      <c r="D13" s="104">
        <v>10</v>
      </c>
      <c r="E13" s="103">
        <v>-618183.43000000005</v>
      </c>
      <c r="F13" s="103">
        <v>-1</v>
      </c>
      <c r="G13" s="103">
        <v>351816.57</v>
      </c>
      <c r="H13" s="104">
        <v>9</v>
      </c>
    </row>
    <row r="14" spans="1:22" outlineLevel="2" x14ac:dyDescent="0.2">
      <c r="A14" s="101"/>
      <c r="B14" s="102" t="s">
        <v>11</v>
      </c>
      <c r="C14" s="103">
        <v>970000</v>
      </c>
      <c r="D14" s="104">
        <v>10</v>
      </c>
      <c r="E14" s="103">
        <v>-618183.43999999994</v>
      </c>
      <c r="F14" s="103">
        <v>-1</v>
      </c>
      <c r="G14" s="103">
        <v>351816.56</v>
      </c>
      <c r="H14" s="104">
        <v>9</v>
      </c>
    </row>
    <row r="15" spans="1:22" x14ac:dyDescent="0.2">
      <c r="A15" s="97" t="s">
        <v>12</v>
      </c>
      <c r="B15" s="97" t="s">
        <v>13</v>
      </c>
      <c r="C15" s="98">
        <v>59684650</v>
      </c>
      <c r="D15" s="99">
        <v>616</v>
      </c>
      <c r="E15" s="98">
        <v>-9964058.7899999991</v>
      </c>
      <c r="F15" s="100">
        <v>155</v>
      </c>
      <c r="G15" s="98">
        <v>49720591.210000001</v>
      </c>
      <c r="H15" s="99">
        <v>771</v>
      </c>
    </row>
    <row r="16" spans="1:22" ht="12" outlineLevel="2" x14ac:dyDescent="0.2">
      <c r="A16" s="101"/>
      <c r="B16" s="102" t="s">
        <v>14</v>
      </c>
      <c r="C16" s="103">
        <v>4941423.9400000004</v>
      </c>
      <c r="D16" s="104">
        <v>51</v>
      </c>
      <c r="E16" s="105">
        <v>-799916.8</v>
      </c>
      <c r="F16" s="107">
        <v>7</v>
      </c>
      <c r="G16" s="103">
        <v>4141507.14</v>
      </c>
      <c r="H16" s="104">
        <v>58</v>
      </c>
    </row>
    <row r="17" spans="1:8" ht="12" outlineLevel="2" x14ac:dyDescent="0.2">
      <c r="A17" s="101"/>
      <c r="B17" s="102" t="s">
        <v>15</v>
      </c>
      <c r="C17" s="103">
        <v>4941423.9400000004</v>
      </c>
      <c r="D17" s="104">
        <v>51</v>
      </c>
      <c r="E17" s="105">
        <v>-896981.08</v>
      </c>
      <c r="F17" s="107">
        <v>10</v>
      </c>
      <c r="G17" s="103">
        <v>4044442.86</v>
      </c>
      <c r="H17" s="104">
        <v>61</v>
      </c>
    </row>
    <row r="18" spans="1:8" ht="12" outlineLevel="2" x14ac:dyDescent="0.2">
      <c r="A18" s="101"/>
      <c r="B18" s="102" t="s">
        <v>16</v>
      </c>
      <c r="C18" s="103">
        <v>4941423.9400000004</v>
      </c>
      <c r="D18" s="104">
        <v>51</v>
      </c>
      <c r="E18" s="105">
        <v>-357104.02</v>
      </c>
      <c r="F18" s="107">
        <v>18</v>
      </c>
      <c r="G18" s="103">
        <v>4584319.92</v>
      </c>
      <c r="H18" s="104">
        <v>69</v>
      </c>
    </row>
    <row r="19" spans="1:8" ht="12" outlineLevel="2" x14ac:dyDescent="0.2">
      <c r="A19" s="101"/>
      <c r="B19" s="102" t="s">
        <v>3</v>
      </c>
      <c r="C19" s="103">
        <v>4941423.9400000004</v>
      </c>
      <c r="D19" s="104">
        <v>51</v>
      </c>
      <c r="E19" s="105">
        <v>-575678.56000000006</v>
      </c>
      <c r="F19" s="107">
        <v>14</v>
      </c>
      <c r="G19" s="103">
        <v>4365745.38</v>
      </c>
      <c r="H19" s="104">
        <v>65</v>
      </c>
    </row>
    <row r="20" spans="1:8" ht="12" outlineLevel="2" x14ac:dyDescent="0.2">
      <c r="A20" s="101"/>
      <c r="B20" s="102" t="s">
        <v>4</v>
      </c>
      <c r="C20" s="103">
        <v>4941423.9400000004</v>
      </c>
      <c r="D20" s="104">
        <v>51</v>
      </c>
      <c r="E20" s="105">
        <v>-728738.68</v>
      </c>
      <c r="F20" s="107">
        <v>15</v>
      </c>
      <c r="G20" s="103">
        <v>4212685.26</v>
      </c>
      <c r="H20" s="104">
        <v>66</v>
      </c>
    </row>
    <row r="21" spans="1:8" ht="12" outlineLevel="2" x14ac:dyDescent="0.2">
      <c r="A21" s="101"/>
      <c r="B21" s="102" t="s">
        <v>5</v>
      </c>
      <c r="C21" s="103">
        <v>4941423.9400000004</v>
      </c>
      <c r="D21" s="104">
        <v>51</v>
      </c>
      <c r="E21" s="105">
        <v>-511097.8</v>
      </c>
      <c r="F21" s="107">
        <v>14</v>
      </c>
      <c r="G21" s="103">
        <v>4430326.1399999997</v>
      </c>
      <c r="H21" s="104">
        <v>65</v>
      </c>
    </row>
    <row r="22" spans="1:8" ht="12" outlineLevel="2" x14ac:dyDescent="0.2">
      <c r="A22" s="101"/>
      <c r="B22" s="102" t="s">
        <v>6</v>
      </c>
      <c r="C22" s="103">
        <v>4941423.9400000004</v>
      </c>
      <c r="D22" s="104">
        <v>51</v>
      </c>
      <c r="E22" s="105">
        <v>-636934.18000000005</v>
      </c>
      <c r="F22" s="107">
        <v>13</v>
      </c>
      <c r="G22" s="103">
        <v>4304489.76</v>
      </c>
      <c r="H22" s="104">
        <v>64</v>
      </c>
    </row>
    <row r="23" spans="1:8" ht="12" outlineLevel="2" x14ac:dyDescent="0.2">
      <c r="A23" s="101"/>
      <c r="B23" s="102" t="s">
        <v>7</v>
      </c>
      <c r="C23" s="103">
        <v>4941423.9400000004</v>
      </c>
      <c r="D23" s="104">
        <v>51</v>
      </c>
      <c r="E23" s="105">
        <v>-520944.16</v>
      </c>
      <c r="F23" s="107">
        <v>8</v>
      </c>
      <c r="G23" s="103">
        <v>4420479.78</v>
      </c>
      <c r="H23" s="104">
        <v>59</v>
      </c>
    </row>
    <row r="24" spans="1:8" ht="12" outlineLevel="2" x14ac:dyDescent="0.2">
      <c r="A24" s="101"/>
      <c r="B24" s="102" t="s">
        <v>8</v>
      </c>
      <c r="C24" s="103">
        <v>4941423.9400000004</v>
      </c>
      <c r="D24" s="104">
        <v>51</v>
      </c>
      <c r="E24" s="105">
        <v>-882799.78</v>
      </c>
      <c r="F24" s="107">
        <v>17</v>
      </c>
      <c r="G24" s="103">
        <v>4058624.16</v>
      </c>
      <c r="H24" s="104">
        <v>68</v>
      </c>
    </row>
    <row r="25" spans="1:8" ht="12" outlineLevel="2" x14ac:dyDescent="0.2">
      <c r="A25" s="101"/>
      <c r="B25" s="102" t="s">
        <v>9</v>
      </c>
      <c r="C25" s="103">
        <v>4941423.9400000004</v>
      </c>
      <c r="D25" s="104">
        <v>51</v>
      </c>
      <c r="E25" s="105">
        <v>-1351287.92</v>
      </c>
      <c r="F25" s="107">
        <v>12</v>
      </c>
      <c r="G25" s="103">
        <v>3590136.02</v>
      </c>
      <c r="H25" s="104">
        <v>63</v>
      </c>
    </row>
    <row r="26" spans="1:8" ht="12" outlineLevel="2" x14ac:dyDescent="0.2">
      <c r="A26" s="101"/>
      <c r="B26" s="102" t="s">
        <v>10</v>
      </c>
      <c r="C26" s="103">
        <v>4941423.9400000004</v>
      </c>
      <c r="D26" s="104">
        <v>51</v>
      </c>
      <c r="E26" s="105">
        <v>-1351287.92</v>
      </c>
      <c r="F26" s="107">
        <v>12</v>
      </c>
      <c r="G26" s="103">
        <v>3590136.02</v>
      </c>
      <c r="H26" s="104">
        <v>63</v>
      </c>
    </row>
    <row r="27" spans="1:8" ht="12" outlineLevel="2" x14ac:dyDescent="0.2">
      <c r="A27" s="101"/>
      <c r="B27" s="102" t="s">
        <v>11</v>
      </c>
      <c r="C27" s="103">
        <v>5328986.66</v>
      </c>
      <c r="D27" s="104">
        <v>55</v>
      </c>
      <c r="E27" s="105">
        <v>-1351287.89</v>
      </c>
      <c r="F27" s="107">
        <v>15</v>
      </c>
      <c r="G27" s="103">
        <v>3977698.77</v>
      </c>
      <c r="H27" s="104">
        <v>70</v>
      </c>
    </row>
    <row r="28" spans="1:8" x14ac:dyDescent="0.2">
      <c r="A28" s="97" t="s">
        <v>17</v>
      </c>
      <c r="B28" s="97" t="s">
        <v>18</v>
      </c>
      <c r="C28" s="98">
        <v>27681548.98</v>
      </c>
      <c r="D28" s="99">
        <v>298</v>
      </c>
      <c r="E28" s="98">
        <v>298809.59000000003</v>
      </c>
      <c r="F28" s="100">
        <v>28</v>
      </c>
      <c r="G28" s="98">
        <v>27980358.57</v>
      </c>
      <c r="H28" s="99">
        <v>326</v>
      </c>
    </row>
    <row r="29" spans="1:8" ht="12" outlineLevel="2" x14ac:dyDescent="0.2">
      <c r="A29" s="101"/>
      <c r="B29" s="102" t="s">
        <v>14</v>
      </c>
      <c r="C29" s="103">
        <v>2493220.86</v>
      </c>
      <c r="D29" s="104">
        <v>27</v>
      </c>
      <c r="E29" s="105">
        <v>0</v>
      </c>
      <c r="F29" s="106">
        <v>0</v>
      </c>
      <c r="G29" s="103">
        <v>2493220.86</v>
      </c>
      <c r="H29" s="104">
        <v>27</v>
      </c>
    </row>
    <row r="30" spans="1:8" ht="12" outlineLevel="2" x14ac:dyDescent="0.2">
      <c r="A30" s="101"/>
      <c r="B30" s="102" t="s">
        <v>15</v>
      </c>
      <c r="C30" s="103">
        <v>2356133.2200000002</v>
      </c>
      <c r="D30" s="104">
        <v>26</v>
      </c>
      <c r="E30" s="105">
        <v>0</v>
      </c>
      <c r="F30" s="106">
        <v>0</v>
      </c>
      <c r="G30" s="103">
        <v>2356133.2200000002</v>
      </c>
      <c r="H30" s="104">
        <v>26</v>
      </c>
    </row>
    <row r="31" spans="1:8" ht="12" outlineLevel="2" x14ac:dyDescent="0.2">
      <c r="A31" s="101"/>
      <c r="B31" s="102" t="s">
        <v>16</v>
      </c>
      <c r="C31" s="103">
        <v>2494028.7000000002</v>
      </c>
      <c r="D31" s="104">
        <v>29</v>
      </c>
      <c r="E31" s="105">
        <v>0</v>
      </c>
      <c r="F31" s="106">
        <v>0</v>
      </c>
      <c r="G31" s="103">
        <v>2494028.7000000002</v>
      </c>
      <c r="H31" s="104">
        <v>29</v>
      </c>
    </row>
    <row r="32" spans="1:8" ht="12" outlineLevel="2" x14ac:dyDescent="0.2">
      <c r="A32" s="101"/>
      <c r="B32" s="102" t="s">
        <v>3</v>
      </c>
      <c r="C32" s="103">
        <v>2149594.2799999998</v>
      </c>
      <c r="D32" s="104">
        <v>22</v>
      </c>
      <c r="E32" s="105">
        <v>0</v>
      </c>
      <c r="F32" s="106">
        <v>0</v>
      </c>
      <c r="G32" s="103">
        <v>2149594.2799999998</v>
      </c>
      <c r="H32" s="104">
        <v>22</v>
      </c>
    </row>
    <row r="33" spans="1:8" ht="12" outlineLevel="2" x14ac:dyDescent="0.2">
      <c r="A33" s="101"/>
      <c r="B33" s="102" t="s">
        <v>4</v>
      </c>
      <c r="C33" s="103">
        <v>2149594.2799999998</v>
      </c>
      <c r="D33" s="104">
        <v>22</v>
      </c>
      <c r="E33" s="105">
        <v>0</v>
      </c>
      <c r="F33" s="106">
        <v>0</v>
      </c>
      <c r="G33" s="103">
        <v>2149594.2799999998</v>
      </c>
      <c r="H33" s="104">
        <v>22</v>
      </c>
    </row>
    <row r="34" spans="1:8" ht="12" outlineLevel="2" x14ac:dyDescent="0.2">
      <c r="A34" s="101"/>
      <c r="B34" s="102" t="s">
        <v>5</v>
      </c>
      <c r="C34" s="103">
        <v>2945994.32</v>
      </c>
      <c r="D34" s="104">
        <v>38</v>
      </c>
      <c r="E34" s="105">
        <v>0</v>
      </c>
      <c r="F34" s="106">
        <v>0</v>
      </c>
      <c r="G34" s="103">
        <v>2945994.32</v>
      </c>
      <c r="H34" s="104">
        <v>38</v>
      </c>
    </row>
    <row r="35" spans="1:8" ht="12" outlineLevel="2" x14ac:dyDescent="0.2">
      <c r="A35" s="101"/>
      <c r="B35" s="102" t="s">
        <v>6</v>
      </c>
      <c r="C35" s="103">
        <v>2149594.2799999998</v>
      </c>
      <c r="D35" s="104">
        <v>22</v>
      </c>
      <c r="E35" s="105">
        <v>-4185.34</v>
      </c>
      <c r="F35" s="106">
        <v>0</v>
      </c>
      <c r="G35" s="103">
        <v>2145408.94</v>
      </c>
      <c r="H35" s="104">
        <v>22</v>
      </c>
    </row>
    <row r="36" spans="1:8" ht="12" outlineLevel="2" x14ac:dyDescent="0.2">
      <c r="A36" s="101"/>
      <c r="B36" s="102" t="s">
        <v>7</v>
      </c>
      <c r="C36" s="103">
        <v>2149594.2799999998</v>
      </c>
      <c r="D36" s="104">
        <v>22</v>
      </c>
      <c r="E36" s="105">
        <v>0</v>
      </c>
      <c r="F36" s="106">
        <v>0</v>
      </c>
      <c r="G36" s="103">
        <v>2149594.2799999998</v>
      </c>
      <c r="H36" s="104">
        <v>22</v>
      </c>
    </row>
    <row r="37" spans="1:8" ht="12" outlineLevel="2" x14ac:dyDescent="0.2">
      <c r="A37" s="101"/>
      <c r="B37" s="102" t="s">
        <v>8</v>
      </c>
      <c r="C37" s="103">
        <v>2149594.2799999998</v>
      </c>
      <c r="D37" s="104">
        <v>22</v>
      </c>
      <c r="E37" s="105">
        <v>668025.81999999995</v>
      </c>
      <c r="F37" s="106">
        <v>13</v>
      </c>
      <c r="G37" s="103">
        <v>2817620.1</v>
      </c>
      <c r="H37" s="104">
        <v>35</v>
      </c>
    </row>
    <row r="38" spans="1:8" ht="11.25" customHeight="1" outlineLevel="2" x14ac:dyDescent="0.2">
      <c r="A38" s="101"/>
      <c r="B38" s="102" t="s">
        <v>9</v>
      </c>
      <c r="C38" s="103">
        <v>2149594.2799999998</v>
      </c>
      <c r="D38" s="104">
        <v>22</v>
      </c>
      <c r="E38" s="105">
        <v>-121676.96</v>
      </c>
      <c r="F38" s="107">
        <v>5</v>
      </c>
      <c r="G38" s="103">
        <v>2027917.32</v>
      </c>
      <c r="H38" s="104">
        <v>27</v>
      </c>
    </row>
    <row r="39" spans="1:8" ht="12" outlineLevel="2" x14ac:dyDescent="0.2">
      <c r="A39" s="101"/>
      <c r="B39" s="102" t="s">
        <v>10</v>
      </c>
      <c r="C39" s="103">
        <v>2149594.2799999998</v>
      </c>
      <c r="D39" s="104">
        <v>22</v>
      </c>
      <c r="E39" s="105">
        <v>-121676.96</v>
      </c>
      <c r="F39" s="107">
        <v>5</v>
      </c>
      <c r="G39" s="103">
        <v>2027917.32</v>
      </c>
      <c r="H39" s="104">
        <v>27</v>
      </c>
    </row>
    <row r="40" spans="1:8" ht="12" outlineLevel="2" x14ac:dyDescent="0.2">
      <c r="A40" s="101"/>
      <c r="B40" s="102" t="s">
        <v>11</v>
      </c>
      <c r="C40" s="103">
        <v>2345011.92</v>
      </c>
      <c r="D40" s="104">
        <v>24</v>
      </c>
      <c r="E40" s="105">
        <v>-121676.97</v>
      </c>
      <c r="F40" s="107">
        <v>5</v>
      </c>
      <c r="G40" s="103">
        <v>2223334.9500000002</v>
      </c>
      <c r="H40" s="104">
        <v>29</v>
      </c>
    </row>
    <row r="41" spans="1:8" x14ac:dyDescent="0.2">
      <c r="A41" s="97" t="s">
        <v>19</v>
      </c>
      <c r="B41" s="97" t="s">
        <v>20</v>
      </c>
      <c r="C41" s="98">
        <v>10755285</v>
      </c>
      <c r="D41" s="99">
        <v>110</v>
      </c>
      <c r="E41" s="98">
        <v>-1966707.7</v>
      </c>
      <c r="F41" s="100">
        <v>-3</v>
      </c>
      <c r="G41" s="98">
        <v>8788577.3000000007</v>
      </c>
      <c r="H41" s="99">
        <v>107</v>
      </c>
    </row>
    <row r="42" spans="1:8" ht="12" outlineLevel="2" x14ac:dyDescent="0.2">
      <c r="A42" s="101"/>
      <c r="B42" s="102" t="s">
        <v>14</v>
      </c>
      <c r="C42" s="103">
        <v>879977.86</v>
      </c>
      <c r="D42" s="104">
        <v>9</v>
      </c>
      <c r="E42" s="105">
        <v>-65068</v>
      </c>
      <c r="F42" s="106">
        <v>-1</v>
      </c>
      <c r="G42" s="103">
        <v>814909.86</v>
      </c>
      <c r="H42" s="104">
        <v>8</v>
      </c>
    </row>
    <row r="43" spans="1:8" ht="12" outlineLevel="2" x14ac:dyDescent="0.2">
      <c r="A43" s="101"/>
      <c r="B43" s="102" t="s">
        <v>15</v>
      </c>
      <c r="C43" s="103">
        <v>879977.86</v>
      </c>
      <c r="D43" s="104">
        <v>9</v>
      </c>
      <c r="E43" s="105">
        <v>-183447.86</v>
      </c>
      <c r="F43" s="106">
        <v>-2</v>
      </c>
      <c r="G43" s="103">
        <v>696530</v>
      </c>
      <c r="H43" s="104">
        <v>7</v>
      </c>
    </row>
    <row r="44" spans="1:8" ht="12" outlineLevel="2" x14ac:dyDescent="0.2">
      <c r="A44" s="101"/>
      <c r="B44" s="102" t="s">
        <v>16</v>
      </c>
      <c r="C44" s="103">
        <v>879977.86</v>
      </c>
      <c r="D44" s="104">
        <v>9</v>
      </c>
      <c r="E44" s="105">
        <v>0</v>
      </c>
      <c r="F44" s="106">
        <v>0</v>
      </c>
      <c r="G44" s="103">
        <v>879977.86</v>
      </c>
      <c r="H44" s="104">
        <v>9</v>
      </c>
    </row>
    <row r="45" spans="1:8" ht="12" outlineLevel="2" x14ac:dyDescent="0.2">
      <c r="A45" s="101"/>
      <c r="B45" s="102" t="s">
        <v>3</v>
      </c>
      <c r="C45" s="103">
        <v>879977.86</v>
      </c>
      <c r="D45" s="104">
        <v>9</v>
      </c>
      <c r="E45" s="105">
        <v>-133611.82</v>
      </c>
      <c r="F45" s="107">
        <v>-2</v>
      </c>
      <c r="G45" s="103">
        <v>746366.04</v>
      </c>
      <c r="H45" s="104">
        <v>7</v>
      </c>
    </row>
    <row r="46" spans="1:8" ht="12" outlineLevel="2" x14ac:dyDescent="0.2">
      <c r="A46" s="101"/>
      <c r="B46" s="102" t="s">
        <v>4</v>
      </c>
      <c r="C46" s="103">
        <v>879977.86</v>
      </c>
      <c r="D46" s="104">
        <v>9</v>
      </c>
      <c r="E46" s="105">
        <v>-171691.72</v>
      </c>
      <c r="F46" s="106">
        <v>0</v>
      </c>
      <c r="G46" s="103">
        <v>708286.14</v>
      </c>
      <c r="H46" s="104">
        <v>9</v>
      </c>
    </row>
    <row r="47" spans="1:8" ht="12" outlineLevel="2" x14ac:dyDescent="0.2">
      <c r="A47" s="101"/>
      <c r="B47" s="102" t="s">
        <v>5</v>
      </c>
      <c r="C47" s="103">
        <v>879977.86</v>
      </c>
      <c r="D47" s="104">
        <v>9</v>
      </c>
      <c r="E47" s="105">
        <v>-301163.38</v>
      </c>
      <c r="F47" s="107">
        <v>-3</v>
      </c>
      <c r="G47" s="103">
        <v>578814.48</v>
      </c>
      <c r="H47" s="104">
        <v>6</v>
      </c>
    </row>
    <row r="48" spans="1:8" ht="12" outlineLevel="2" x14ac:dyDescent="0.2">
      <c r="A48" s="101"/>
      <c r="B48" s="102" t="s">
        <v>6</v>
      </c>
      <c r="C48" s="103">
        <v>879977.86</v>
      </c>
      <c r="D48" s="104">
        <v>9</v>
      </c>
      <c r="E48" s="105">
        <v>-232619.56</v>
      </c>
      <c r="F48" s="107">
        <v>-3</v>
      </c>
      <c r="G48" s="103">
        <v>647358.30000000005</v>
      </c>
      <c r="H48" s="104">
        <v>6</v>
      </c>
    </row>
    <row r="49" spans="1:8" ht="12" outlineLevel="2" x14ac:dyDescent="0.2">
      <c r="A49" s="101"/>
      <c r="B49" s="102" t="s">
        <v>7</v>
      </c>
      <c r="C49" s="103">
        <v>879977.86</v>
      </c>
      <c r="D49" s="104">
        <v>9</v>
      </c>
      <c r="E49" s="105">
        <v>-15896.3</v>
      </c>
      <c r="F49" s="106">
        <v>0</v>
      </c>
      <c r="G49" s="103">
        <v>864081.56</v>
      </c>
      <c r="H49" s="104">
        <v>9</v>
      </c>
    </row>
    <row r="50" spans="1:8" ht="12" outlineLevel="2" x14ac:dyDescent="0.2">
      <c r="A50" s="101"/>
      <c r="B50" s="102" t="s">
        <v>8</v>
      </c>
      <c r="C50" s="103">
        <v>879977.86</v>
      </c>
      <c r="D50" s="104">
        <v>9</v>
      </c>
      <c r="E50" s="105">
        <v>0</v>
      </c>
      <c r="F50" s="106">
        <v>0</v>
      </c>
      <c r="G50" s="103">
        <v>879977.86</v>
      </c>
      <c r="H50" s="104">
        <v>9</v>
      </c>
    </row>
    <row r="51" spans="1:8" ht="12" outlineLevel="2" x14ac:dyDescent="0.2">
      <c r="A51" s="101"/>
      <c r="B51" s="102" t="s">
        <v>9</v>
      </c>
      <c r="C51" s="103">
        <v>879977.86</v>
      </c>
      <c r="D51" s="104">
        <v>9</v>
      </c>
      <c r="E51" s="105">
        <v>-287736.36</v>
      </c>
      <c r="F51" s="107">
        <v>4</v>
      </c>
      <c r="G51" s="103">
        <v>592241.5</v>
      </c>
      <c r="H51" s="104">
        <v>13</v>
      </c>
    </row>
    <row r="52" spans="1:8" ht="12" outlineLevel="2" x14ac:dyDescent="0.2">
      <c r="A52" s="101"/>
      <c r="B52" s="102" t="s">
        <v>10</v>
      </c>
      <c r="C52" s="103">
        <v>879977.86</v>
      </c>
      <c r="D52" s="104">
        <v>9</v>
      </c>
      <c r="E52" s="105">
        <v>-287736.36</v>
      </c>
      <c r="F52" s="107">
        <v>4</v>
      </c>
      <c r="G52" s="103">
        <v>592241.5</v>
      </c>
      <c r="H52" s="104">
        <v>13</v>
      </c>
    </row>
    <row r="53" spans="1:8" ht="12" outlineLevel="2" x14ac:dyDescent="0.2">
      <c r="A53" s="101"/>
      <c r="B53" s="102" t="s">
        <v>11</v>
      </c>
      <c r="C53" s="103">
        <v>1075528.54</v>
      </c>
      <c r="D53" s="104">
        <v>11</v>
      </c>
      <c r="E53" s="105">
        <v>-287736.34000000003</v>
      </c>
      <c r="F53" s="107">
        <v>0</v>
      </c>
      <c r="G53" s="103">
        <v>787792.2</v>
      </c>
      <c r="H53" s="104">
        <v>11</v>
      </c>
    </row>
    <row r="54" spans="1:8" x14ac:dyDescent="0.2">
      <c r="A54" s="97" t="s">
        <v>21</v>
      </c>
      <c r="B54" s="97" t="s">
        <v>22</v>
      </c>
      <c r="C54" s="98">
        <v>52186537</v>
      </c>
      <c r="D54" s="99">
        <v>536</v>
      </c>
      <c r="E54" s="98">
        <v>-12072927.41</v>
      </c>
      <c r="F54" s="100">
        <v>-84</v>
      </c>
      <c r="G54" s="98">
        <v>40113609.590000004</v>
      </c>
      <c r="H54" s="99">
        <v>452</v>
      </c>
    </row>
    <row r="55" spans="1:8" ht="12" outlineLevel="2" x14ac:dyDescent="0.2">
      <c r="A55" s="101"/>
      <c r="B55" s="102" t="s">
        <v>14</v>
      </c>
      <c r="C55" s="103">
        <v>4381332.4000000004</v>
      </c>
      <c r="D55" s="104">
        <v>45</v>
      </c>
      <c r="E55" s="105">
        <v>-999608.86</v>
      </c>
      <c r="F55" s="107">
        <v>-10</v>
      </c>
      <c r="G55" s="103">
        <v>3381723.54</v>
      </c>
      <c r="H55" s="104">
        <v>35</v>
      </c>
    </row>
    <row r="56" spans="1:8" ht="12" outlineLevel="2" x14ac:dyDescent="0.2">
      <c r="A56" s="101"/>
      <c r="B56" s="102" t="s">
        <v>15</v>
      </c>
      <c r="C56" s="103">
        <v>4381332.4000000004</v>
      </c>
      <c r="D56" s="104">
        <v>45</v>
      </c>
      <c r="E56" s="105">
        <v>-1281804.04</v>
      </c>
      <c r="F56" s="107">
        <v>-6</v>
      </c>
      <c r="G56" s="103">
        <v>3099528.36</v>
      </c>
      <c r="H56" s="104">
        <v>39</v>
      </c>
    </row>
    <row r="57" spans="1:8" ht="12" outlineLevel="2" x14ac:dyDescent="0.2">
      <c r="A57" s="101"/>
      <c r="B57" s="102" t="s">
        <v>16</v>
      </c>
      <c r="C57" s="103">
        <v>4381332.4000000004</v>
      </c>
      <c r="D57" s="104">
        <v>45</v>
      </c>
      <c r="E57" s="105">
        <v>-785872.54</v>
      </c>
      <c r="F57" s="107">
        <v>-9</v>
      </c>
      <c r="G57" s="103">
        <v>3595459.86</v>
      </c>
      <c r="H57" s="104">
        <v>36</v>
      </c>
    </row>
    <row r="58" spans="1:8" ht="12" outlineLevel="2" x14ac:dyDescent="0.2">
      <c r="A58" s="101"/>
      <c r="B58" s="102" t="s">
        <v>3</v>
      </c>
      <c r="C58" s="103">
        <v>4381332.4000000004</v>
      </c>
      <c r="D58" s="104">
        <v>45</v>
      </c>
      <c r="E58" s="105">
        <v>-926016.12</v>
      </c>
      <c r="F58" s="107">
        <v>-6</v>
      </c>
      <c r="G58" s="103">
        <v>3455316.28</v>
      </c>
      <c r="H58" s="104">
        <v>39</v>
      </c>
    </row>
    <row r="59" spans="1:8" ht="12" outlineLevel="2" x14ac:dyDescent="0.2">
      <c r="A59" s="101"/>
      <c r="B59" s="102" t="s">
        <v>4</v>
      </c>
      <c r="C59" s="103">
        <v>4381332.4000000004</v>
      </c>
      <c r="D59" s="104">
        <v>45</v>
      </c>
      <c r="E59" s="105">
        <v>-844155.66</v>
      </c>
      <c r="F59" s="107">
        <v>-10</v>
      </c>
      <c r="G59" s="103">
        <v>3537176.74</v>
      </c>
      <c r="H59" s="104">
        <v>35</v>
      </c>
    </row>
    <row r="60" spans="1:8" ht="12" outlineLevel="2" x14ac:dyDescent="0.2">
      <c r="A60" s="101"/>
      <c r="B60" s="102" t="s">
        <v>5</v>
      </c>
      <c r="C60" s="103">
        <v>4381332.4000000004</v>
      </c>
      <c r="D60" s="104">
        <v>45</v>
      </c>
      <c r="E60" s="105">
        <v>-834676.34</v>
      </c>
      <c r="F60" s="107">
        <v>-9</v>
      </c>
      <c r="G60" s="103">
        <v>3546656.06</v>
      </c>
      <c r="H60" s="104">
        <v>36</v>
      </c>
    </row>
    <row r="61" spans="1:8" ht="12" outlineLevel="2" x14ac:dyDescent="0.2">
      <c r="A61" s="101"/>
      <c r="B61" s="102" t="s">
        <v>6</v>
      </c>
      <c r="C61" s="103">
        <v>4381332.4000000004</v>
      </c>
      <c r="D61" s="104">
        <v>45</v>
      </c>
      <c r="E61" s="105">
        <v>-842357.26</v>
      </c>
      <c r="F61" s="107">
        <v>-7</v>
      </c>
      <c r="G61" s="103">
        <v>3538975.14</v>
      </c>
      <c r="H61" s="104">
        <v>38</v>
      </c>
    </row>
    <row r="62" spans="1:8" ht="12" outlineLevel="2" x14ac:dyDescent="0.2">
      <c r="A62" s="101"/>
      <c r="B62" s="102" t="s">
        <v>7</v>
      </c>
      <c r="C62" s="103">
        <v>4381332.4000000004</v>
      </c>
      <c r="D62" s="104">
        <v>45</v>
      </c>
      <c r="E62" s="105">
        <v>-832546.18</v>
      </c>
      <c r="F62" s="107">
        <v>-2</v>
      </c>
      <c r="G62" s="103">
        <v>3548786.22</v>
      </c>
      <c r="H62" s="104">
        <v>43</v>
      </c>
    </row>
    <row r="63" spans="1:8" ht="12" outlineLevel="2" x14ac:dyDescent="0.2">
      <c r="A63" s="101"/>
      <c r="B63" s="102" t="s">
        <v>8</v>
      </c>
      <c r="C63" s="103">
        <v>4381332.4000000004</v>
      </c>
      <c r="D63" s="104">
        <v>45</v>
      </c>
      <c r="E63" s="105">
        <v>-973379.66</v>
      </c>
      <c r="F63" s="107">
        <v>-9</v>
      </c>
      <c r="G63" s="103">
        <v>3407952.74</v>
      </c>
      <c r="H63" s="104">
        <v>36</v>
      </c>
    </row>
    <row r="64" spans="1:8" ht="12" outlineLevel="2" x14ac:dyDescent="0.2">
      <c r="A64" s="101"/>
      <c r="B64" s="102" t="s">
        <v>9</v>
      </c>
      <c r="C64" s="103">
        <v>4381332.4000000004</v>
      </c>
      <c r="D64" s="104">
        <v>45</v>
      </c>
      <c r="E64" s="105">
        <v>-1407191.52</v>
      </c>
      <c r="F64" s="107">
        <v>-6</v>
      </c>
      <c r="G64" s="103">
        <v>2974140.88</v>
      </c>
      <c r="H64" s="104">
        <v>39</v>
      </c>
    </row>
    <row r="65" spans="1:8" ht="12" outlineLevel="2" x14ac:dyDescent="0.2">
      <c r="A65" s="101"/>
      <c r="B65" s="102" t="s">
        <v>10</v>
      </c>
      <c r="C65" s="103">
        <v>4381332.4000000004</v>
      </c>
      <c r="D65" s="104">
        <v>45</v>
      </c>
      <c r="E65" s="105">
        <v>-1172659.6000000001</v>
      </c>
      <c r="F65" s="107">
        <v>-5</v>
      </c>
      <c r="G65" s="103">
        <v>3208672.8</v>
      </c>
      <c r="H65" s="104">
        <v>40</v>
      </c>
    </row>
    <row r="66" spans="1:8" ht="12" outlineLevel="2" x14ac:dyDescent="0.2">
      <c r="A66" s="101"/>
      <c r="B66" s="102" t="s">
        <v>11</v>
      </c>
      <c r="C66" s="103">
        <v>3991880.6</v>
      </c>
      <c r="D66" s="104">
        <v>41</v>
      </c>
      <c r="E66" s="105">
        <v>-1172659.6299999999</v>
      </c>
      <c r="F66" s="107">
        <v>-5</v>
      </c>
      <c r="G66" s="103">
        <v>2819220.97</v>
      </c>
      <c r="H66" s="104">
        <v>36</v>
      </c>
    </row>
    <row r="67" spans="1:8" ht="21" x14ac:dyDescent="0.2">
      <c r="A67" s="97" t="s">
        <v>23</v>
      </c>
      <c r="B67" s="97" t="s">
        <v>24</v>
      </c>
      <c r="C67" s="98">
        <v>528782021.01999998</v>
      </c>
      <c r="D67" s="100">
        <v>5441</v>
      </c>
      <c r="E67" s="98">
        <v>-51923628.039999999</v>
      </c>
      <c r="F67" s="100">
        <v>-43</v>
      </c>
      <c r="G67" s="98">
        <v>476858392.98000002</v>
      </c>
      <c r="H67" s="99">
        <v>5398</v>
      </c>
    </row>
    <row r="68" spans="1:8" ht="12" outlineLevel="2" x14ac:dyDescent="0.2">
      <c r="A68" s="101"/>
      <c r="B68" s="102" t="s">
        <v>14</v>
      </c>
      <c r="C68" s="103">
        <v>41759418.240000002</v>
      </c>
      <c r="D68" s="104">
        <v>433</v>
      </c>
      <c r="E68" s="105">
        <v>0</v>
      </c>
      <c r="F68" s="107">
        <v>0</v>
      </c>
      <c r="G68" s="103">
        <v>41759418.240000002</v>
      </c>
      <c r="H68" s="104">
        <v>433</v>
      </c>
    </row>
    <row r="69" spans="1:8" ht="12" outlineLevel="2" x14ac:dyDescent="0.2">
      <c r="A69" s="101"/>
      <c r="B69" s="102" t="s">
        <v>15</v>
      </c>
      <c r="C69" s="103">
        <v>39262801.579999998</v>
      </c>
      <c r="D69" s="104">
        <v>395</v>
      </c>
      <c r="E69" s="105">
        <v>-1070106.3799999999</v>
      </c>
      <c r="F69" s="107">
        <v>7</v>
      </c>
      <c r="G69" s="103">
        <v>38192695.200000003</v>
      </c>
      <c r="H69" s="104">
        <v>402</v>
      </c>
    </row>
    <row r="70" spans="1:8" ht="12" outlineLevel="2" x14ac:dyDescent="0.2">
      <c r="A70" s="101"/>
      <c r="B70" s="102" t="s">
        <v>16</v>
      </c>
      <c r="C70" s="103">
        <v>44876983.380000003</v>
      </c>
      <c r="D70" s="104">
        <v>463</v>
      </c>
      <c r="E70" s="105">
        <v>-1779289.26</v>
      </c>
      <c r="F70" s="107">
        <v>-18</v>
      </c>
      <c r="G70" s="103">
        <v>43097694.119999997</v>
      </c>
      <c r="H70" s="104">
        <v>445</v>
      </c>
    </row>
    <row r="71" spans="1:8" ht="12" outlineLevel="2" x14ac:dyDescent="0.2">
      <c r="A71" s="101"/>
      <c r="B71" s="102" t="s">
        <v>3</v>
      </c>
      <c r="C71" s="103">
        <v>44876983.380000003</v>
      </c>
      <c r="D71" s="104">
        <v>463</v>
      </c>
      <c r="E71" s="105">
        <v>-3201627.84</v>
      </c>
      <c r="F71" s="107">
        <v>-30</v>
      </c>
      <c r="G71" s="103">
        <v>41675355.539999999</v>
      </c>
      <c r="H71" s="104">
        <v>433</v>
      </c>
    </row>
    <row r="72" spans="1:8" ht="12" outlineLevel="2" x14ac:dyDescent="0.2">
      <c r="A72" s="101"/>
      <c r="B72" s="102" t="s">
        <v>4</v>
      </c>
      <c r="C72" s="103">
        <v>44443537.259999998</v>
      </c>
      <c r="D72" s="104">
        <v>455</v>
      </c>
      <c r="E72" s="105">
        <v>-2810704.74</v>
      </c>
      <c r="F72" s="107">
        <v>-24</v>
      </c>
      <c r="G72" s="103">
        <v>41632832.520000003</v>
      </c>
      <c r="H72" s="104">
        <v>431</v>
      </c>
    </row>
    <row r="73" spans="1:8" ht="12" outlineLevel="2" x14ac:dyDescent="0.2">
      <c r="A73" s="101"/>
      <c r="B73" s="102" t="s">
        <v>5</v>
      </c>
      <c r="C73" s="103">
        <v>44591176.460000001</v>
      </c>
      <c r="D73" s="104">
        <v>457</v>
      </c>
      <c r="E73" s="105">
        <v>-2185139.54</v>
      </c>
      <c r="F73" s="107">
        <v>-17</v>
      </c>
      <c r="G73" s="103">
        <v>42406036.920000002</v>
      </c>
      <c r="H73" s="104">
        <v>440</v>
      </c>
    </row>
    <row r="74" spans="1:8" ht="12" outlineLevel="2" x14ac:dyDescent="0.2">
      <c r="A74" s="101"/>
      <c r="B74" s="102" t="s">
        <v>6</v>
      </c>
      <c r="C74" s="103">
        <v>44876983.380000003</v>
      </c>
      <c r="D74" s="104">
        <v>463</v>
      </c>
      <c r="E74" s="105">
        <v>-1906029.6</v>
      </c>
      <c r="F74" s="107">
        <v>-6</v>
      </c>
      <c r="G74" s="103">
        <v>42970953.780000001</v>
      </c>
      <c r="H74" s="104">
        <v>457</v>
      </c>
    </row>
    <row r="75" spans="1:8" ht="12" outlineLevel="2" x14ac:dyDescent="0.2">
      <c r="A75" s="101"/>
      <c r="B75" s="102" t="s">
        <v>7</v>
      </c>
      <c r="C75" s="103">
        <v>44876983.380000003</v>
      </c>
      <c r="D75" s="104">
        <v>463</v>
      </c>
      <c r="E75" s="105">
        <v>-325180.32</v>
      </c>
      <c r="F75" s="107">
        <v>1</v>
      </c>
      <c r="G75" s="103">
        <v>44551803.060000002</v>
      </c>
      <c r="H75" s="104">
        <v>464</v>
      </c>
    </row>
    <row r="76" spans="1:8" ht="12" outlineLevel="2" x14ac:dyDescent="0.2">
      <c r="A76" s="101"/>
      <c r="B76" s="102" t="s">
        <v>8</v>
      </c>
      <c r="C76" s="103">
        <v>44876983.380000003</v>
      </c>
      <c r="D76" s="104">
        <v>463</v>
      </c>
      <c r="E76" s="105">
        <v>-2374260.54</v>
      </c>
      <c r="F76" s="107">
        <v>-10</v>
      </c>
      <c r="G76" s="103">
        <v>42502722.840000004</v>
      </c>
      <c r="H76" s="104">
        <v>453</v>
      </c>
    </row>
    <row r="77" spans="1:8" ht="12" outlineLevel="2" x14ac:dyDescent="0.2">
      <c r="A77" s="101"/>
      <c r="B77" s="102" t="s">
        <v>9</v>
      </c>
      <c r="C77" s="103">
        <v>44876983.380000003</v>
      </c>
      <c r="D77" s="104">
        <v>463</v>
      </c>
      <c r="E77" s="105">
        <v>-12090429.960000001</v>
      </c>
      <c r="F77" s="107">
        <v>20</v>
      </c>
      <c r="G77" s="103">
        <v>32786553.420000002</v>
      </c>
      <c r="H77" s="104">
        <v>483</v>
      </c>
    </row>
    <row r="78" spans="1:8" ht="12" outlineLevel="2" x14ac:dyDescent="0.2">
      <c r="A78" s="101"/>
      <c r="B78" s="102" t="s">
        <v>10</v>
      </c>
      <c r="C78" s="103">
        <v>44876983.380000003</v>
      </c>
      <c r="D78" s="104">
        <v>463</v>
      </c>
      <c r="E78" s="105">
        <v>-12090429.960000001</v>
      </c>
      <c r="F78" s="107">
        <v>18</v>
      </c>
      <c r="G78" s="103">
        <v>32786553.420000002</v>
      </c>
      <c r="H78" s="104">
        <v>481</v>
      </c>
    </row>
    <row r="79" spans="1:8" ht="12" outlineLevel="2" x14ac:dyDescent="0.2">
      <c r="A79" s="101"/>
      <c r="B79" s="102" t="s">
        <v>11</v>
      </c>
      <c r="C79" s="103">
        <v>44586203.82</v>
      </c>
      <c r="D79" s="104">
        <v>460</v>
      </c>
      <c r="E79" s="105">
        <v>-12090429.9</v>
      </c>
      <c r="F79" s="107">
        <v>16</v>
      </c>
      <c r="G79" s="103">
        <v>32495773.920000002</v>
      </c>
      <c r="H79" s="104">
        <v>476</v>
      </c>
    </row>
    <row r="80" spans="1:8" s="28" customFormat="1" ht="21" x14ac:dyDescent="0.2">
      <c r="A80" s="97">
        <v>560125</v>
      </c>
      <c r="B80" s="97" t="s">
        <v>26</v>
      </c>
      <c r="C80" s="98"/>
      <c r="D80" s="100"/>
      <c r="E80" s="98">
        <v>25626107.579999998</v>
      </c>
      <c r="F80" s="100">
        <v>201</v>
      </c>
      <c r="G80" s="98">
        <v>25626107.579999998</v>
      </c>
      <c r="H80" s="99">
        <v>201</v>
      </c>
    </row>
    <row r="81" spans="1:8" ht="12" outlineLevel="2" x14ac:dyDescent="0.2">
      <c r="A81" s="101"/>
      <c r="B81" s="102" t="s">
        <v>9</v>
      </c>
      <c r="C81" s="103"/>
      <c r="D81" s="104"/>
      <c r="E81" s="105">
        <v>8542035.8800000008</v>
      </c>
      <c r="F81" s="107">
        <v>68</v>
      </c>
      <c r="G81" s="103">
        <v>8542035.8800000008</v>
      </c>
      <c r="H81" s="104">
        <v>68</v>
      </c>
    </row>
    <row r="82" spans="1:8" ht="12" outlineLevel="2" x14ac:dyDescent="0.2">
      <c r="A82" s="101"/>
      <c r="B82" s="102" t="s">
        <v>10</v>
      </c>
      <c r="C82" s="103"/>
      <c r="D82" s="104"/>
      <c r="E82" s="105">
        <v>8542035.8800000008</v>
      </c>
      <c r="F82" s="107">
        <v>68</v>
      </c>
      <c r="G82" s="103">
        <v>8542035.8800000008</v>
      </c>
      <c r="H82" s="104">
        <v>68</v>
      </c>
    </row>
    <row r="83" spans="1:8" ht="12" outlineLevel="2" x14ac:dyDescent="0.2">
      <c r="A83" s="101"/>
      <c r="B83" s="102" t="s">
        <v>11</v>
      </c>
      <c r="C83" s="103"/>
      <c r="D83" s="104"/>
      <c r="E83" s="105">
        <v>8542035.8200000003</v>
      </c>
      <c r="F83" s="107">
        <v>65</v>
      </c>
      <c r="G83" s="103">
        <v>8542035.8200000003</v>
      </c>
      <c r="H83" s="104">
        <v>65</v>
      </c>
    </row>
    <row r="84" spans="1:8" x14ac:dyDescent="0.2">
      <c r="A84" s="187" t="s">
        <v>25</v>
      </c>
      <c r="B84" s="187"/>
      <c r="C84" s="98">
        <v>686850042</v>
      </c>
      <c r="D84" s="100">
        <v>7081</v>
      </c>
      <c r="E84" s="98">
        <v>-53059257.229999997</v>
      </c>
      <c r="F84" s="100">
        <v>253</v>
      </c>
      <c r="G84" s="98">
        <v>633790784.76999998</v>
      </c>
      <c r="H84" s="100">
        <v>7334</v>
      </c>
    </row>
  </sheetData>
  <mergeCells count="9">
    <mergeCell ref="A84:B84"/>
    <mergeCell ref="B1:D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T777"/>
  <sheetViews>
    <sheetView view="pageBreakPreview" zoomScale="160" zoomScaleNormal="115" zoomScaleSheetLayoutView="160" workbookViewId="0">
      <pane xSplit="1" ySplit="4" topLeftCell="B14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ColWidth="10.6640625" defaultRowHeight="11.25" outlineLevelRow="2" x14ac:dyDescent="0.2"/>
  <cols>
    <col min="1" max="1" width="10.1640625" style="36" customWidth="1"/>
    <col min="2" max="2" width="28.5" style="36" customWidth="1"/>
    <col min="3" max="3" width="16.5" style="36" customWidth="1"/>
    <col min="4" max="4" width="9.5" style="93" customWidth="1"/>
    <col min="5" max="5" width="16.1640625" style="94" customWidth="1"/>
    <col min="6" max="6" width="11.6640625" style="95" customWidth="1"/>
    <col min="7" max="7" width="15.6640625" style="36" customWidth="1"/>
    <col min="8" max="8" width="11.1640625" style="36" bestFit="1" customWidth="1"/>
    <col min="9" max="242" width="10.6640625" style="36"/>
    <col min="243" max="243" width="10.1640625" style="36" customWidth="1"/>
    <col min="244" max="244" width="27.83203125" style="36" customWidth="1"/>
    <col min="245" max="245" width="13.6640625" style="36" customWidth="1"/>
    <col min="246" max="246" width="9.5" style="36" customWidth="1"/>
    <col min="247" max="247" width="13.6640625" style="36" customWidth="1"/>
    <col min="248" max="248" width="9.5" style="36" customWidth="1"/>
    <col min="249" max="249" width="13.6640625" style="36" customWidth="1"/>
    <col min="250" max="250" width="9.5" style="36" customWidth="1"/>
    <col min="251" max="251" width="13.6640625" style="36" customWidth="1"/>
    <col min="252" max="252" width="9.5" style="36" customWidth="1"/>
    <col min="253" max="253" width="13.6640625" style="36" customWidth="1"/>
    <col min="254" max="254" width="9.5" style="36" customWidth="1"/>
    <col min="255" max="255" width="16.1640625" style="36" customWidth="1"/>
    <col min="256" max="256" width="11.6640625" style="36" customWidth="1"/>
    <col min="257" max="257" width="15.6640625" style="36" customWidth="1"/>
    <col min="258" max="258" width="12" style="36" customWidth="1"/>
    <col min="259" max="259" width="13.1640625" style="36" customWidth="1"/>
    <col min="260" max="260" width="17.83203125" style="36" customWidth="1"/>
    <col min="261" max="261" width="12.33203125" style="36" customWidth="1"/>
    <col min="262" max="498" width="10.6640625" style="36"/>
    <col min="499" max="499" width="10.1640625" style="36" customWidth="1"/>
    <col min="500" max="500" width="27.83203125" style="36" customWidth="1"/>
    <col min="501" max="501" width="13.6640625" style="36" customWidth="1"/>
    <col min="502" max="502" width="9.5" style="36" customWidth="1"/>
    <col min="503" max="503" width="13.6640625" style="36" customWidth="1"/>
    <col min="504" max="504" width="9.5" style="36" customWidth="1"/>
    <col min="505" max="505" width="13.6640625" style="36" customWidth="1"/>
    <col min="506" max="506" width="9.5" style="36" customWidth="1"/>
    <col min="507" max="507" width="13.6640625" style="36" customWidth="1"/>
    <col min="508" max="508" width="9.5" style="36" customWidth="1"/>
    <col min="509" max="509" width="13.6640625" style="36" customWidth="1"/>
    <col min="510" max="510" width="9.5" style="36" customWidth="1"/>
    <col min="511" max="511" width="16.1640625" style="36" customWidth="1"/>
    <col min="512" max="512" width="11.6640625" style="36" customWidth="1"/>
    <col min="513" max="513" width="15.6640625" style="36" customWidth="1"/>
    <col min="514" max="514" width="12" style="36" customWidth="1"/>
    <col min="515" max="515" width="13.1640625" style="36" customWidth="1"/>
    <col min="516" max="516" width="17.83203125" style="36" customWidth="1"/>
    <col min="517" max="517" width="12.33203125" style="36" customWidth="1"/>
    <col min="518" max="754" width="10.6640625" style="36"/>
    <col min="755" max="755" width="10.1640625" style="36" customWidth="1"/>
    <col min="756" max="756" width="27.83203125" style="36" customWidth="1"/>
    <col min="757" max="757" width="13.6640625" style="36" customWidth="1"/>
    <col min="758" max="758" width="9.5" style="36" customWidth="1"/>
    <col min="759" max="759" width="13.6640625" style="36" customWidth="1"/>
    <col min="760" max="760" width="9.5" style="36" customWidth="1"/>
    <col min="761" max="761" width="13.6640625" style="36" customWidth="1"/>
    <col min="762" max="762" width="9.5" style="36" customWidth="1"/>
    <col min="763" max="763" width="13.6640625" style="36" customWidth="1"/>
    <col min="764" max="764" width="9.5" style="36" customWidth="1"/>
    <col min="765" max="765" width="13.6640625" style="36" customWidth="1"/>
    <col min="766" max="766" width="9.5" style="36" customWidth="1"/>
    <col min="767" max="767" width="16.1640625" style="36" customWidth="1"/>
    <col min="768" max="768" width="11.6640625" style="36" customWidth="1"/>
    <col min="769" max="769" width="15.6640625" style="36" customWidth="1"/>
    <col min="770" max="770" width="12" style="36" customWidth="1"/>
    <col min="771" max="771" width="13.1640625" style="36" customWidth="1"/>
    <col min="772" max="772" width="17.83203125" style="36" customWidth="1"/>
    <col min="773" max="773" width="12.33203125" style="36" customWidth="1"/>
    <col min="774" max="1010" width="10.6640625" style="36"/>
    <col min="1011" max="1011" width="10.1640625" style="36" customWidth="1"/>
    <col min="1012" max="1012" width="27.83203125" style="36" customWidth="1"/>
    <col min="1013" max="1013" width="13.6640625" style="36" customWidth="1"/>
    <col min="1014" max="1014" width="9.5" style="36" customWidth="1"/>
    <col min="1015" max="1015" width="13.6640625" style="36" customWidth="1"/>
    <col min="1016" max="1016" width="9.5" style="36" customWidth="1"/>
    <col min="1017" max="1017" width="13.6640625" style="36" customWidth="1"/>
    <col min="1018" max="1018" width="9.5" style="36" customWidth="1"/>
    <col min="1019" max="1019" width="13.6640625" style="36" customWidth="1"/>
    <col min="1020" max="1020" width="9.5" style="36" customWidth="1"/>
    <col min="1021" max="1021" width="13.6640625" style="36" customWidth="1"/>
    <col min="1022" max="1022" width="9.5" style="36" customWidth="1"/>
    <col min="1023" max="1023" width="16.1640625" style="36" customWidth="1"/>
    <col min="1024" max="1024" width="11.6640625" style="36" customWidth="1"/>
    <col min="1025" max="1025" width="15.6640625" style="36" customWidth="1"/>
    <col min="1026" max="1026" width="12" style="36" customWidth="1"/>
    <col min="1027" max="1027" width="13.1640625" style="36" customWidth="1"/>
    <col min="1028" max="1028" width="17.83203125" style="36" customWidth="1"/>
    <col min="1029" max="1029" width="12.33203125" style="36" customWidth="1"/>
    <col min="1030" max="1266" width="10.6640625" style="36"/>
    <col min="1267" max="1267" width="10.1640625" style="36" customWidth="1"/>
    <col min="1268" max="1268" width="27.83203125" style="36" customWidth="1"/>
    <col min="1269" max="1269" width="13.6640625" style="36" customWidth="1"/>
    <col min="1270" max="1270" width="9.5" style="36" customWidth="1"/>
    <col min="1271" max="1271" width="13.6640625" style="36" customWidth="1"/>
    <col min="1272" max="1272" width="9.5" style="36" customWidth="1"/>
    <col min="1273" max="1273" width="13.6640625" style="36" customWidth="1"/>
    <col min="1274" max="1274" width="9.5" style="36" customWidth="1"/>
    <col min="1275" max="1275" width="13.6640625" style="36" customWidth="1"/>
    <col min="1276" max="1276" width="9.5" style="36" customWidth="1"/>
    <col min="1277" max="1277" width="13.6640625" style="36" customWidth="1"/>
    <col min="1278" max="1278" width="9.5" style="36" customWidth="1"/>
    <col min="1279" max="1279" width="16.1640625" style="36" customWidth="1"/>
    <col min="1280" max="1280" width="11.6640625" style="36" customWidth="1"/>
    <col min="1281" max="1281" width="15.6640625" style="36" customWidth="1"/>
    <col min="1282" max="1282" width="12" style="36" customWidth="1"/>
    <col min="1283" max="1283" width="13.1640625" style="36" customWidth="1"/>
    <col min="1284" max="1284" width="17.83203125" style="36" customWidth="1"/>
    <col min="1285" max="1285" width="12.33203125" style="36" customWidth="1"/>
    <col min="1286" max="1522" width="10.6640625" style="36"/>
    <col min="1523" max="1523" width="10.1640625" style="36" customWidth="1"/>
    <col min="1524" max="1524" width="27.83203125" style="36" customWidth="1"/>
    <col min="1525" max="1525" width="13.6640625" style="36" customWidth="1"/>
    <col min="1526" max="1526" width="9.5" style="36" customWidth="1"/>
    <col min="1527" max="1527" width="13.6640625" style="36" customWidth="1"/>
    <col min="1528" max="1528" width="9.5" style="36" customWidth="1"/>
    <col min="1529" max="1529" width="13.6640625" style="36" customWidth="1"/>
    <col min="1530" max="1530" width="9.5" style="36" customWidth="1"/>
    <col min="1531" max="1531" width="13.6640625" style="36" customWidth="1"/>
    <col min="1532" max="1532" width="9.5" style="36" customWidth="1"/>
    <col min="1533" max="1533" width="13.6640625" style="36" customWidth="1"/>
    <col min="1534" max="1534" width="9.5" style="36" customWidth="1"/>
    <col min="1535" max="1535" width="16.1640625" style="36" customWidth="1"/>
    <col min="1536" max="1536" width="11.6640625" style="36" customWidth="1"/>
    <col min="1537" max="1537" width="15.6640625" style="36" customWidth="1"/>
    <col min="1538" max="1538" width="12" style="36" customWidth="1"/>
    <col min="1539" max="1539" width="13.1640625" style="36" customWidth="1"/>
    <col min="1540" max="1540" width="17.83203125" style="36" customWidth="1"/>
    <col min="1541" max="1541" width="12.33203125" style="36" customWidth="1"/>
    <col min="1542" max="1778" width="10.6640625" style="36"/>
    <col min="1779" max="1779" width="10.1640625" style="36" customWidth="1"/>
    <col min="1780" max="1780" width="27.83203125" style="36" customWidth="1"/>
    <col min="1781" max="1781" width="13.6640625" style="36" customWidth="1"/>
    <col min="1782" max="1782" width="9.5" style="36" customWidth="1"/>
    <col min="1783" max="1783" width="13.6640625" style="36" customWidth="1"/>
    <col min="1784" max="1784" width="9.5" style="36" customWidth="1"/>
    <col min="1785" max="1785" width="13.6640625" style="36" customWidth="1"/>
    <col min="1786" max="1786" width="9.5" style="36" customWidth="1"/>
    <col min="1787" max="1787" width="13.6640625" style="36" customWidth="1"/>
    <col min="1788" max="1788" width="9.5" style="36" customWidth="1"/>
    <col min="1789" max="1789" width="13.6640625" style="36" customWidth="1"/>
    <col min="1790" max="1790" width="9.5" style="36" customWidth="1"/>
    <col min="1791" max="1791" width="16.1640625" style="36" customWidth="1"/>
    <col min="1792" max="1792" width="11.6640625" style="36" customWidth="1"/>
    <col min="1793" max="1793" width="15.6640625" style="36" customWidth="1"/>
    <col min="1794" max="1794" width="12" style="36" customWidth="1"/>
    <col min="1795" max="1795" width="13.1640625" style="36" customWidth="1"/>
    <col min="1796" max="1796" width="17.83203125" style="36" customWidth="1"/>
    <col min="1797" max="1797" width="12.33203125" style="36" customWidth="1"/>
    <col min="1798" max="2034" width="10.6640625" style="36"/>
    <col min="2035" max="2035" width="10.1640625" style="36" customWidth="1"/>
    <col min="2036" max="2036" width="27.83203125" style="36" customWidth="1"/>
    <col min="2037" max="2037" width="13.6640625" style="36" customWidth="1"/>
    <col min="2038" max="2038" width="9.5" style="36" customWidth="1"/>
    <col min="2039" max="2039" width="13.6640625" style="36" customWidth="1"/>
    <col min="2040" max="2040" width="9.5" style="36" customWidth="1"/>
    <col min="2041" max="2041" width="13.6640625" style="36" customWidth="1"/>
    <col min="2042" max="2042" width="9.5" style="36" customWidth="1"/>
    <col min="2043" max="2043" width="13.6640625" style="36" customWidth="1"/>
    <col min="2044" max="2044" width="9.5" style="36" customWidth="1"/>
    <col min="2045" max="2045" width="13.6640625" style="36" customWidth="1"/>
    <col min="2046" max="2046" width="9.5" style="36" customWidth="1"/>
    <col min="2047" max="2047" width="16.1640625" style="36" customWidth="1"/>
    <col min="2048" max="2048" width="11.6640625" style="36" customWidth="1"/>
    <col min="2049" max="2049" width="15.6640625" style="36" customWidth="1"/>
    <col min="2050" max="2050" width="12" style="36" customWidth="1"/>
    <col min="2051" max="2051" width="13.1640625" style="36" customWidth="1"/>
    <col min="2052" max="2052" width="17.83203125" style="36" customWidth="1"/>
    <col min="2053" max="2053" width="12.33203125" style="36" customWidth="1"/>
    <col min="2054" max="2290" width="10.6640625" style="36"/>
    <col min="2291" max="2291" width="10.1640625" style="36" customWidth="1"/>
    <col min="2292" max="2292" width="27.83203125" style="36" customWidth="1"/>
    <col min="2293" max="2293" width="13.6640625" style="36" customWidth="1"/>
    <col min="2294" max="2294" width="9.5" style="36" customWidth="1"/>
    <col min="2295" max="2295" width="13.6640625" style="36" customWidth="1"/>
    <col min="2296" max="2296" width="9.5" style="36" customWidth="1"/>
    <col min="2297" max="2297" width="13.6640625" style="36" customWidth="1"/>
    <col min="2298" max="2298" width="9.5" style="36" customWidth="1"/>
    <col min="2299" max="2299" width="13.6640625" style="36" customWidth="1"/>
    <col min="2300" max="2300" width="9.5" style="36" customWidth="1"/>
    <col min="2301" max="2301" width="13.6640625" style="36" customWidth="1"/>
    <col min="2302" max="2302" width="9.5" style="36" customWidth="1"/>
    <col min="2303" max="2303" width="16.1640625" style="36" customWidth="1"/>
    <col min="2304" max="2304" width="11.6640625" style="36" customWidth="1"/>
    <col min="2305" max="2305" width="15.6640625" style="36" customWidth="1"/>
    <col min="2306" max="2306" width="12" style="36" customWidth="1"/>
    <col min="2307" max="2307" width="13.1640625" style="36" customWidth="1"/>
    <col min="2308" max="2308" width="17.83203125" style="36" customWidth="1"/>
    <col min="2309" max="2309" width="12.33203125" style="36" customWidth="1"/>
    <col min="2310" max="2546" width="10.6640625" style="36"/>
    <col min="2547" max="2547" width="10.1640625" style="36" customWidth="1"/>
    <col min="2548" max="2548" width="27.83203125" style="36" customWidth="1"/>
    <col min="2549" max="2549" width="13.6640625" style="36" customWidth="1"/>
    <col min="2550" max="2550" width="9.5" style="36" customWidth="1"/>
    <col min="2551" max="2551" width="13.6640625" style="36" customWidth="1"/>
    <col min="2552" max="2552" width="9.5" style="36" customWidth="1"/>
    <col min="2553" max="2553" width="13.6640625" style="36" customWidth="1"/>
    <col min="2554" max="2554" width="9.5" style="36" customWidth="1"/>
    <col min="2555" max="2555" width="13.6640625" style="36" customWidth="1"/>
    <col min="2556" max="2556" width="9.5" style="36" customWidth="1"/>
    <col min="2557" max="2557" width="13.6640625" style="36" customWidth="1"/>
    <col min="2558" max="2558" width="9.5" style="36" customWidth="1"/>
    <col min="2559" max="2559" width="16.1640625" style="36" customWidth="1"/>
    <col min="2560" max="2560" width="11.6640625" style="36" customWidth="1"/>
    <col min="2561" max="2561" width="15.6640625" style="36" customWidth="1"/>
    <col min="2562" max="2562" width="12" style="36" customWidth="1"/>
    <col min="2563" max="2563" width="13.1640625" style="36" customWidth="1"/>
    <col min="2564" max="2564" width="17.83203125" style="36" customWidth="1"/>
    <col min="2565" max="2565" width="12.33203125" style="36" customWidth="1"/>
    <col min="2566" max="2802" width="10.6640625" style="36"/>
    <col min="2803" max="2803" width="10.1640625" style="36" customWidth="1"/>
    <col min="2804" max="2804" width="27.83203125" style="36" customWidth="1"/>
    <col min="2805" max="2805" width="13.6640625" style="36" customWidth="1"/>
    <col min="2806" max="2806" width="9.5" style="36" customWidth="1"/>
    <col min="2807" max="2807" width="13.6640625" style="36" customWidth="1"/>
    <col min="2808" max="2808" width="9.5" style="36" customWidth="1"/>
    <col min="2809" max="2809" width="13.6640625" style="36" customWidth="1"/>
    <col min="2810" max="2810" width="9.5" style="36" customWidth="1"/>
    <col min="2811" max="2811" width="13.6640625" style="36" customWidth="1"/>
    <col min="2812" max="2812" width="9.5" style="36" customWidth="1"/>
    <col min="2813" max="2813" width="13.6640625" style="36" customWidth="1"/>
    <col min="2814" max="2814" width="9.5" style="36" customWidth="1"/>
    <col min="2815" max="2815" width="16.1640625" style="36" customWidth="1"/>
    <col min="2816" max="2816" width="11.6640625" style="36" customWidth="1"/>
    <col min="2817" max="2817" width="15.6640625" style="36" customWidth="1"/>
    <col min="2818" max="2818" width="12" style="36" customWidth="1"/>
    <col min="2819" max="2819" width="13.1640625" style="36" customWidth="1"/>
    <col min="2820" max="2820" width="17.83203125" style="36" customWidth="1"/>
    <col min="2821" max="2821" width="12.33203125" style="36" customWidth="1"/>
    <col min="2822" max="3058" width="10.6640625" style="36"/>
    <col min="3059" max="3059" width="10.1640625" style="36" customWidth="1"/>
    <col min="3060" max="3060" width="27.83203125" style="36" customWidth="1"/>
    <col min="3061" max="3061" width="13.6640625" style="36" customWidth="1"/>
    <col min="3062" max="3062" width="9.5" style="36" customWidth="1"/>
    <col min="3063" max="3063" width="13.6640625" style="36" customWidth="1"/>
    <col min="3064" max="3064" width="9.5" style="36" customWidth="1"/>
    <col min="3065" max="3065" width="13.6640625" style="36" customWidth="1"/>
    <col min="3066" max="3066" width="9.5" style="36" customWidth="1"/>
    <col min="3067" max="3067" width="13.6640625" style="36" customWidth="1"/>
    <col min="3068" max="3068" width="9.5" style="36" customWidth="1"/>
    <col min="3069" max="3069" width="13.6640625" style="36" customWidth="1"/>
    <col min="3070" max="3070" width="9.5" style="36" customWidth="1"/>
    <col min="3071" max="3071" width="16.1640625" style="36" customWidth="1"/>
    <col min="3072" max="3072" width="11.6640625" style="36" customWidth="1"/>
    <col min="3073" max="3073" width="15.6640625" style="36" customWidth="1"/>
    <col min="3074" max="3074" width="12" style="36" customWidth="1"/>
    <col min="3075" max="3075" width="13.1640625" style="36" customWidth="1"/>
    <col min="3076" max="3076" width="17.83203125" style="36" customWidth="1"/>
    <col min="3077" max="3077" width="12.33203125" style="36" customWidth="1"/>
    <col min="3078" max="3314" width="10.6640625" style="36"/>
    <col min="3315" max="3315" width="10.1640625" style="36" customWidth="1"/>
    <col min="3316" max="3316" width="27.83203125" style="36" customWidth="1"/>
    <col min="3317" max="3317" width="13.6640625" style="36" customWidth="1"/>
    <col min="3318" max="3318" width="9.5" style="36" customWidth="1"/>
    <col min="3319" max="3319" width="13.6640625" style="36" customWidth="1"/>
    <col min="3320" max="3320" width="9.5" style="36" customWidth="1"/>
    <col min="3321" max="3321" width="13.6640625" style="36" customWidth="1"/>
    <col min="3322" max="3322" width="9.5" style="36" customWidth="1"/>
    <col min="3323" max="3323" width="13.6640625" style="36" customWidth="1"/>
    <col min="3324" max="3324" width="9.5" style="36" customWidth="1"/>
    <col min="3325" max="3325" width="13.6640625" style="36" customWidth="1"/>
    <col min="3326" max="3326" width="9.5" style="36" customWidth="1"/>
    <col min="3327" max="3327" width="16.1640625" style="36" customWidth="1"/>
    <col min="3328" max="3328" width="11.6640625" style="36" customWidth="1"/>
    <col min="3329" max="3329" width="15.6640625" style="36" customWidth="1"/>
    <col min="3330" max="3330" width="12" style="36" customWidth="1"/>
    <col min="3331" max="3331" width="13.1640625" style="36" customWidth="1"/>
    <col min="3332" max="3332" width="17.83203125" style="36" customWidth="1"/>
    <col min="3333" max="3333" width="12.33203125" style="36" customWidth="1"/>
    <col min="3334" max="3570" width="10.6640625" style="36"/>
    <col min="3571" max="3571" width="10.1640625" style="36" customWidth="1"/>
    <col min="3572" max="3572" width="27.83203125" style="36" customWidth="1"/>
    <col min="3573" max="3573" width="13.6640625" style="36" customWidth="1"/>
    <col min="3574" max="3574" width="9.5" style="36" customWidth="1"/>
    <col min="3575" max="3575" width="13.6640625" style="36" customWidth="1"/>
    <col min="3576" max="3576" width="9.5" style="36" customWidth="1"/>
    <col min="3577" max="3577" width="13.6640625" style="36" customWidth="1"/>
    <col min="3578" max="3578" width="9.5" style="36" customWidth="1"/>
    <col min="3579" max="3579" width="13.6640625" style="36" customWidth="1"/>
    <col min="3580" max="3580" width="9.5" style="36" customWidth="1"/>
    <col min="3581" max="3581" width="13.6640625" style="36" customWidth="1"/>
    <col min="3582" max="3582" width="9.5" style="36" customWidth="1"/>
    <col min="3583" max="3583" width="16.1640625" style="36" customWidth="1"/>
    <col min="3584" max="3584" width="11.6640625" style="36" customWidth="1"/>
    <col min="3585" max="3585" width="15.6640625" style="36" customWidth="1"/>
    <col min="3586" max="3586" width="12" style="36" customWidth="1"/>
    <col min="3587" max="3587" width="13.1640625" style="36" customWidth="1"/>
    <col min="3588" max="3588" width="17.83203125" style="36" customWidth="1"/>
    <col min="3589" max="3589" width="12.33203125" style="36" customWidth="1"/>
    <col min="3590" max="3826" width="10.6640625" style="36"/>
    <col min="3827" max="3827" width="10.1640625" style="36" customWidth="1"/>
    <col min="3828" max="3828" width="27.83203125" style="36" customWidth="1"/>
    <col min="3829" max="3829" width="13.6640625" style="36" customWidth="1"/>
    <col min="3830" max="3830" width="9.5" style="36" customWidth="1"/>
    <col min="3831" max="3831" width="13.6640625" style="36" customWidth="1"/>
    <col min="3832" max="3832" width="9.5" style="36" customWidth="1"/>
    <col min="3833" max="3833" width="13.6640625" style="36" customWidth="1"/>
    <col min="3834" max="3834" width="9.5" style="36" customWidth="1"/>
    <col min="3835" max="3835" width="13.6640625" style="36" customWidth="1"/>
    <col min="3836" max="3836" width="9.5" style="36" customWidth="1"/>
    <col min="3837" max="3837" width="13.6640625" style="36" customWidth="1"/>
    <col min="3838" max="3838" width="9.5" style="36" customWidth="1"/>
    <col min="3839" max="3839" width="16.1640625" style="36" customWidth="1"/>
    <col min="3840" max="3840" width="11.6640625" style="36" customWidth="1"/>
    <col min="3841" max="3841" width="15.6640625" style="36" customWidth="1"/>
    <col min="3842" max="3842" width="12" style="36" customWidth="1"/>
    <col min="3843" max="3843" width="13.1640625" style="36" customWidth="1"/>
    <col min="3844" max="3844" width="17.83203125" style="36" customWidth="1"/>
    <col min="3845" max="3845" width="12.33203125" style="36" customWidth="1"/>
    <col min="3846" max="4082" width="10.6640625" style="36"/>
    <col min="4083" max="4083" width="10.1640625" style="36" customWidth="1"/>
    <col min="4084" max="4084" width="27.83203125" style="36" customWidth="1"/>
    <col min="4085" max="4085" width="13.6640625" style="36" customWidth="1"/>
    <col min="4086" max="4086" width="9.5" style="36" customWidth="1"/>
    <col min="4087" max="4087" width="13.6640625" style="36" customWidth="1"/>
    <col min="4088" max="4088" width="9.5" style="36" customWidth="1"/>
    <col min="4089" max="4089" width="13.6640625" style="36" customWidth="1"/>
    <col min="4090" max="4090" width="9.5" style="36" customWidth="1"/>
    <col min="4091" max="4091" width="13.6640625" style="36" customWidth="1"/>
    <col min="4092" max="4092" width="9.5" style="36" customWidth="1"/>
    <col min="4093" max="4093" width="13.6640625" style="36" customWidth="1"/>
    <col min="4094" max="4094" width="9.5" style="36" customWidth="1"/>
    <col min="4095" max="4095" width="16.1640625" style="36" customWidth="1"/>
    <col min="4096" max="4096" width="11.6640625" style="36" customWidth="1"/>
    <col min="4097" max="4097" width="15.6640625" style="36" customWidth="1"/>
    <col min="4098" max="4098" width="12" style="36" customWidth="1"/>
    <col min="4099" max="4099" width="13.1640625" style="36" customWidth="1"/>
    <col min="4100" max="4100" width="17.83203125" style="36" customWidth="1"/>
    <col min="4101" max="4101" width="12.33203125" style="36" customWidth="1"/>
    <col min="4102" max="4338" width="10.6640625" style="36"/>
    <col min="4339" max="4339" width="10.1640625" style="36" customWidth="1"/>
    <col min="4340" max="4340" width="27.83203125" style="36" customWidth="1"/>
    <col min="4341" max="4341" width="13.6640625" style="36" customWidth="1"/>
    <col min="4342" max="4342" width="9.5" style="36" customWidth="1"/>
    <col min="4343" max="4343" width="13.6640625" style="36" customWidth="1"/>
    <col min="4344" max="4344" width="9.5" style="36" customWidth="1"/>
    <col min="4345" max="4345" width="13.6640625" style="36" customWidth="1"/>
    <col min="4346" max="4346" width="9.5" style="36" customWidth="1"/>
    <col min="4347" max="4347" width="13.6640625" style="36" customWidth="1"/>
    <col min="4348" max="4348" width="9.5" style="36" customWidth="1"/>
    <col min="4349" max="4349" width="13.6640625" style="36" customWidth="1"/>
    <col min="4350" max="4350" width="9.5" style="36" customWidth="1"/>
    <col min="4351" max="4351" width="16.1640625" style="36" customWidth="1"/>
    <col min="4352" max="4352" width="11.6640625" style="36" customWidth="1"/>
    <col min="4353" max="4353" width="15.6640625" style="36" customWidth="1"/>
    <col min="4354" max="4354" width="12" style="36" customWidth="1"/>
    <col min="4355" max="4355" width="13.1640625" style="36" customWidth="1"/>
    <col min="4356" max="4356" width="17.83203125" style="36" customWidth="1"/>
    <col min="4357" max="4357" width="12.33203125" style="36" customWidth="1"/>
    <col min="4358" max="4594" width="10.6640625" style="36"/>
    <col min="4595" max="4595" width="10.1640625" style="36" customWidth="1"/>
    <col min="4596" max="4596" width="27.83203125" style="36" customWidth="1"/>
    <col min="4597" max="4597" width="13.6640625" style="36" customWidth="1"/>
    <col min="4598" max="4598" width="9.5" style="36" customWidth="1"/>
    <col min="4599" max="4599" width="13.6640625" style="36" customWidth="1"/>
    <col min="4600" max="4600" width="9.5" style="36" customWidth="1"/>
    <col min="4601" max="4601" width="13.6640625" style="36" customWidth="1"/>
    <col min="4602" max="4602" width="9.5" style="36" customWidth="1"/>
    <col min="4603" max="4603" width="13.6640625" style="36" customWidth="1"/>
    <col min="4604" max="4604" width="9.5" style="36" customWidth="1"/>
    <col min="4605" max="4605" width="13.6640625" style="36" customWidth="1"/>
    <col min="4606" max="4606" width="9.5" style="36" customWidth="1"/>
    <col min="4607" max="4607" width="16.1640625" style="36" customWidth="1"/>
    <col min="4608" max="4608" width="11.6640625" style="36" customWidth="1"/>
    <col min="4609" max="4609" width="15.6640625" style="36" customWidth="1"/>
    <col min="4610" max="4610" width="12" style="36" customWidth="1"/>
    <col min="4611" max="4611" width="13.1640625" style="36" customWidth="1"/>
    <col min="4612" max="4612" width="17.83203125" style="36" customWidth="1"/>
    <col min="4613" max="4613" width="12.33203125" style="36" customWidth="1"/>
    <col min="4614" max="4850" width="10.6640625" style="36"/>
    <col min="4851" max="4851" width="10.1640625" style="36" customWidth="1"/>
    <col min="4852" max="4852" width="27.83203125" style="36" customWidth="1"/>
    <col min="4853" max="4853" width="13.6640625" style="36" customWidth="1"/>
    <col min="4854" max="4854" width="9.5" style="36" customWidth="1"/>
    <col min="4855" max="4855" width="13.6640625" style="36" customWidth="1"/>
    <col min="4856" max="4856" width="9.5" style="36" customWidth="1"/>
    <col min="4857" max="4857" width="13.6640625" style="36" customWidth="1"/>
    <col min="4858" max="4858" width="9.5" style="36" customWidth="1"/>
    <col min="4859" max="4859" width="13.6640625" style="36" customWidth="1"/>
    <col min="4860" max="4860" width="9.5" style="36" customWidth="1"/>
    <col min="4861" max="4861" width="13.6640625" style="36" customWidth="1"/>
    <col min="4862" max="4862" width="9.5" style="36" customWidth="1"/>
    <col min="4863" max="4863" width="16.1640625" style="36" customWidth="1"/>
    <col min="4864" max="4864" width="11.6640625" style="36" customWidth="1"/>
    <col min="4865" max="4865" width="15.6640625" style="36" customWidth="1"/>
    <col min="4866" max="4866" width="12" style="36" customWidth="1"/>
    <col min="4867" max="4867" width="13.1640625" style="36" customWidth="1"/>
    <col min="4868" max="4868" width="17.83203125" style="36" customWidth="1"/>
    <col min="4869" max="4869" width="12.33203125" style="36" customWidth="1"/>
    <col min="4870" max="5106" width="10.6640625" style="36"/>
    <col min="5107" max="5107" width="10.1640625" style="36" customWidth="1"/>
    <col min="5108" max="5108" width="27.83203125" style="36" customWidth="1"/>
    <col min="5109" max="5109" width="13.6640625" style="36" customWidth="1"/>
    <col min="5110" max="5110" width="9.5" style="36" customWidth="1"/>
    <col min="5111" max="5111" width="13.6640625" style="36" customWidth="1"/>
    <col min="5112" max="5112" width="9.5" style="36" customWidth="1"/>
    <col min="5113" max="5113" width="13.6640625" style="36" customWidth="1"/>
    <col min="5114" max="5114" width="9.5" style="36" customWidth="1"/>
    <col min="5115" max="5115" width="13.6640625" style="36" customWidth="1"/>
    <col min="5116" max="5116" width="9.5" style="36" customWidth="1"/>
    <col min="5117" max="5117" width="13.6640625" style="36" customWidth="1"/>
    <col min="5118" max="5118" width="9.5" style="36" customWidth="1"/>
    <col min="5119" max="5119" width="16.1640625" style="36" customWidth="1"/>
    <col min="5120" max="5120" width="11.6640625" style="36" customWidth="1"/>
    <col min="5121" max="5121" width="15.6640625" style="36" customWidth="1"/>
    <col min="5122" max="5122" width="12" style="36" customWidth="1"/>
    <col min="5123" max="5123" width="13.1640625" style="36" customWidth="1"/>
    <col min="5124" max="5124" width="17.83203125" style="36" customWidth="1"/>
    <col min="5125" max="5125" width="12.33203125" style="36" customWidth="1"/>
    <col min="5126" max="5362" width="10.6640625" style="36"/>
    <col min="5363" max="5363" width="10.1640625" style="36" customWidth="1"/>
    <col min="5364" max="5364" width="27.83203125" style="36" customWidth="1"/>
    <col min="5365" max="5365" width="13.6640625" style="36" customWidth="1"/>
    <col min="5366" max="5366" width="9.5" style="36" customWidth="1"/>
    <col min="5367" max="5367" width="13.6640625" style="36" customWidth="1"/>
    <col min="5368" max="5368" width="9.5" style="36" customWidth="1"/>
    <col min="5369" max="5369" width="13.6640625" style="36" customWidth="1"/>
    <col min="5370" max="5370" width="9.5" style="36" customWidth="1"/>
    <col min="5371" max="5371" width="13.6640625" style="36" customWidth="1"/>
    <col min="5372" max="5372" width="9.5" style="36" customWidth="1"/>
    <col min="5373" max="5373" width="13.6640625" style="36" customWidth="1"/>
    <col min="5374" max="5374" width="9.5" style="36" customWidth="1"/>
    <col min="5375" max="5375" width="16.1640625" style="36" customWidth="1"/>
    <col min="5376" max="5376" width="11.6640625" style="36" customWidth="1"/>
    <col min="5377" max="5377" width="15.6640625" style="36" customWidth="1"/>
    <col min="5378" max="5378" width="12" style="36" customWidth="1"/>
    <col min="5379" max="5379" width="13.1640625" style="36" customWidth="1"/>
    <col min="5380" max="5380" width="17.83203125" style="36" customWidth="1"/>
    <col min="5381" max="5381" width="12.33203125" style="36" customWidth="1"/>
    <col min="5382" max="5618" width="10.6640625" style="36"/>
    <col min="5619" max="5619" width="10.1640625" style="36" customWidth="1"/>
    <col min="5620" max="5620" width="27.83203125" style="36" customWidth="1"/>
    <col min="5621" max="5621" width="13.6640625" style="36" customWidth="1"/>
    <col min="5622" max="5622" width="9.5" style="36" customWidth="1"/>
    <col min="5623" max="5623" width="13.6640625" style="36" customWidth="1"/>
    <col min="5624" max="5624" width="9.5" style="36" customWidth="1"/>
    <col min="5625" max="5625" width="13.6640625" style="36" customWidth="1"/>
    <col min="5626" max="5626" width="9.5" style="36" customWidth="1"/>
    <col min="5627" max="5627" width="13.6640625" style="36" customWidth="1"/>
    <col min="5628" max="5628" width="9.5" style="36" customWidth="1"/>
    <col min="5629" max="5629" width="13.6640625" style="36" customWidth="1"/>
    <col min="5630" max="5630" width="9.5" style="36" customWidth="1"/>
    <col min="5631" max="5631" width="16.1640625" style="36" customWidth="1"/>
    <col min="5632" max="5632" width="11.6640625" style="36" customWidth="1"/>
    <col min="5633" max="5633" width="15.6640625" style="36" customWidth="1"/>
    <col min="5634" max="5634" width="12" style="36" customWidth="1"/>
    <col min="5635" max="5635" width="13.1640625" style="36" customWidth="1"/>
    <col min="5636" max="5636" width="17.83203125" style="36" customWidth="1"/>
    <col min="5637" max="5637" width="12.33203125" style="36" customWidth="1"/>
    <col min="5638" max="5874" width="10.6640625" style="36"/>
    <col min="5875" max="5875" width="10.1640625" style="36" customWidth="1"/>
    <col min="5876" max="5876" width="27.83203125" style="36" customWidth="1"/>
    <col min="5877" max="5877" width="13.6640625" style="36" customWidth="1"/>
    <col min="5878" max="5878" width="9.5" style="36" customWidth="1"/>
    <col min="5879" max="5879" width="13.6640625" style="36" customWidth="1"/>
    <col min="5880" max="5880" width="9.5" style="36" customWidth="1"/>
    <col min="5881" max="5881" width="13.6640625" style="36" customWidth="1"/>
    <col min="5882" max="5882" width="9.5" style="36" customWidth="1"/>
    <col min="5883" max="5883" width="13.6640625" style="36" customWidth="1"/>
    <col min="5884" max="5884" width="9.5" style="36" customWidth="1"/>
    <col min="5885" max="5885" width="13.6640625" style="36" customWidth="1"/>
    <col min="5886" max="5886" width="9.5" style="36" customWidth="1"/>
    <col min="5887" max="5887" width="16.1640625" style="36" customWidth="1"/>
    <col min="5888" max="5888" width="11.6640625" style="36" customWidth="1"/>
    <col min="5889" max="5889" width="15.6640625" style="36" customWidth="1"/>
    <col min="5890" max="5890" width="12" style="36" customWidth="1"/>
    <col min="5891" max="5891" width="13.1640625" style="36" customWidth="1"/>
    <col min="5892" max="5892" width="17.83203125" style="36" customWidth="1"/>
    <col min="5893" max="5893" width="12.33203125" style="36" customWidth="1"/>
    <col min="5894" max="6130" width="10.6640625" style="36"/>
    <col min="6131" max="6131" width="10.1640625" style="36" customWidth="1"/>
    <col min="6132" max="6132" width="27.83203125" style="36" customWidth="1"/>
    <col min="6133" max="6133" width="13.6640625" style="36" customWidth="1"/>
    <col min="6134" max="6134" width="9.5" style="36" customWidth="1"/>
    <col min="6135" max="6135" width="13.6640625" style="36" customWidth="1"/>
    <col min="6136" max="6136" width="9.5" style="36" customWidth="1"/>
    <col min="6137" max="6137" width="13.6640625" style="36" customWidth="1"/>
    <col min="6138" max="6138" width="9.5" style="36" customWidth="1"/>
    <col min="6139" max="6139" width="13.6640625" style="36" customWidth="1"/>
    <col min="6140" max="6140" width="9.5" style="36" customWidth="1"/>
    <col min="6141" max="6141" width="13.6640625" style="36" customWidth="1"/>
    <col min="6142" max="6142" width="9.5" style="36" customWidth="1"/>
    <col min="6143" max="6143" width="16.1640625" style="36" customWidth="1"/>
    <col min="6144" max="6144" width="11.6640625" style="36" customWidth="1"/>
    <col min="6145" max="6145" width="15.6640625" style="36" customWidth="1"/>
    <col min="6146" max="6146" width="12" style="36" customWidth="1"/>
    <col min="6147" max="6147" width="13.1640625" style="36" customWidth="1"/>
    <col min="6148" max="6148" width="17.83203125" style="36" customWidth="1"/>
    <col min="6149" max="6149" width="12.33203125" style="36" customWidth="1"/>
    <col min="6150" max="6386" width="10.6640625" style="36"/>
    <col min="6387" max="6387" width="10.1640625" style="36" customWidth="1"/>
    <col min="6388" max="6388" width="27.83203125" style="36" customWidth="1"/>
    <col min="6389" max="6389" width="13.6640625" style="36" customWidth="1"/>
    <col min="6390" max="6390" width="9.5" style="36" customWidth="1"/>
    <col min="6391" max="6391" width="13.6640625" style="36" customWidth="1"/>
    <col min="6392" max="6392" width="9.5" style="36" customWidth="1"/>
    <col min="6393" max="6393" width="13.6640625" style="36" customWidth="1"/>
    <col min="6394" max="6394" width="9.5" style="36" customWidth="1"/>
    <col min="6395" max="6395" width="13.6640625" style="36" customWidth="1"/>
    <col min="6396" max="6396" width="9.5" style="36" customWidth="1"/>
    <col min="6397" max="6397" width="13.6640625" style="36" customWidth="1"/>
    <col min="6398" max="6398" width="9.5" style="36" customWidth="1"/>
    <col min="6399" max="6399" width="16.1640625" style="36" customWidth="1"/>
    <col min="6400" max="6400" width="11.6640625" style="36" customWidth="1"/>
    <col min="6401" max="6401" width="15.6640625" style="36" customWidth="1"/>
    <col min="6402" max="6402" width="12" style="36" customWidth="1"/>
    <col min="6403" max="6403" width="13.1640625" style="36" customWidth="1"/>
    <col min="6404" max="6404" width="17.83203125" style="36" customWidth="1"/>
    <col min="6405" max="6405" width="12.33203125" style="36" customWidth="1"/>
    <col min="6406" max="6642" width="10.6640625" style="36"/>
    <col min="6643" max="6643" width="10.1640625" style="36" customWidth="1"/>
    <col min="6644" max="6644" width="27.83203125" style="36" customWidth="1"/>
    <col min="6645" max="6645" width="13.6640625" style="36" customWidth="1"/>
    <col min="6646" max="6646" width="9.5" style="36" customWidth="1"/>
    <col min="6647" max="6647" width="13.6640625" style="36" customWidth="1"/>
    <col min="6648" max="6648" width="9.5" style="36" customWidth="1"/>
    <col min="6649" max="6649" width="13.6640625" style="36" customWidth="1"/>
    <col min="6650" max="6650" width="9.5" style="36" customWidth="1"/>
    <col min="6651" max="6651" width="13.6640625" style="36" customWidth="1"/>
    <col min="6652" max="6652" width="9.5" style="36" customWidth="1"/>
    <col min="6653" max="6653" width="13.6640625" style="36" customWidth="1"/>
    <col min="6654" max="6654" width="9.5" style="36" customWidth="1"/>
    <col min="6655" max="6655" width="16.1640625" style="36" customWidth="1"/>
    <col min="6656" max="6656" width="11.6640625" style="36" customWidth="1"/>
    <col min="6657" max="6657" width="15.6640625" style="36" customWidth="1"/>
    <col min="6658" max="6658" width="12" style="36" customWidth="1"/>
    <col min="6659" max="6659" width="13.1640625" style="36" customWidth="1"/>
    <col min="6660" max="6660" width="17.83203125" style="36" customWidth="1"/>
    <col min="6661" max="6661" width="12.33203125" style="36" customWidth="1"/>
    <col min="6662" max="6898" width="10.6640625" style="36"/>
    <col min="6899" max="6899" width="10.1640625" style="36" customWidth="1"/>
    <col min="6900" max="6900" width="27.83203125" style="36" customWidth="1"/>
    <col min="6901" max="6901" width="13.6640625" style="36" customWidth="1"/>
    <col min="6902" max="6902" width="9.5" style="36" customWidth="1"/>
    <col min="6903" max="6903" width="13.6640625" style="36" customWidth="1"/>
    <col min="6904" max="6904" width="9.5" style="36" customWidth="1"/>
    <col min="6905" max="6905" width="13.6640625" style="36" customWidth="1"/>
    <col min="6906" max="6906" width="9.5" style="36" customWidth="1"/>
    <col min="6907" max="6907" width="13.6640625" style="36" customWidth="1"/>
    <col min="6908" max="6908" width="9.5" style="36" customWidth="1"/>
    <col min="6909" max="6909" width="13.6640625" style="36" customWidth="1"/>
    <col min="6910" max="6910" width="9.5" style="36" customWidth="1"/>
    <col min="6911" max="6911" width="16.1640625" style="36" customWidth="1"/>
    <col min="6912" max="6912" width="11.6640625" style="36" customWidth="1"/>
    <col min="6913" max="6913" width="15.6640625" style="36" customWidth="1"/>
    <col min="6914" max="6914" width="12" style="36" customWidth="1"/>
    <col min="6915" max="6915" width="13.1640625" style="36" customWidth="1"/>
    <col min="6916" max="6916" width="17.83203125" style="36" customWidth="1"/>
    <col min="6917" max="6917" width="12.33203125" style="36" customWidth="1"/>
    <col min="6918" max="7154" width="10.6640625" style="36"/>
    <col min="7155" max="7155" width="10.1640625" style="36" customWidth="1"/>
    <col min="7156" max="7156" width="27.83203125" style="36" customWidth="1"/>
    <col min="7157" max="7157" width="13.6640625" style="36" customWidth="1"/>
    <col min="7158" max="7158" width="9.5" style="36" customWidth="1"/>
    <col min="7159" max="7159" width="13.6640625" style="36" customWidth="1"/>
    <col min="7160" max="7160" width="9.5" style="36" customWidth="1"/>
    <col min="7161" max="7161" width="13.6640625" style="36" customWidth="1"/>
    <col min="7162" max="7162" width="9.5" style="36" customWidth="1"/>
    <col min="7163" max="7163" width="13.6640625" style="36" customWidth="1"/>
    <col min="7164" max="7164" width="9.5" style="36" customWidth="1"/>
    <col min="7165" max="7165" width="13.6640625" style="36" customWidth="1"/>
    <col min="7166" max="7166" width="9.5" style="36" customWidth="1"/>
    <col min="7167" max="7167" width="16.1640625" style="36" customWidth="1"/>
    <col min="7168" max="7168" width="11.6640625" style="36" customWidth="1"/>
    <col min="7169" max="7169" width="15.6640625" style="36" customWidth="1"/>
    <col min="7170" max="7170" width="12" style="36" customWidth="1"/>
    <col min="7171" max="7171" width="13.1640625" style="36" customWidth="1"/>
    <col min="7172" max="7172" width="17.83203125" style="36" customWidth="1"/>
    <col min="7173" max="7173" width="12.33203125" style="36" customWidth="1"/>
    <col min="7174" max="7410" width="10.6640625" style="36"/>
    <col min="7411" max="7411" width="10.1640625" style="36" customWidth="1"/>
    <col min="7412" max="7412" width="27.83203125" style="36" customWidth="1"/>
    <col min="7413" max="7413" width="13.6640625" style="36" customWidth="1"/>
    <col min="7414" max="7414" width="9.5" style="36" customWidth="1"/>
    <col min="7415" max="7415" width="13.6640625" style="36" customWidth="1"/>
    <col min="7416" max="7416" width="9.5" style="36" customWidth="1"/>
    <col min="7417" max="7417" width="13.6640625" style="36" customWidth="1"/>
    <col min="7418" max="7418" width="9.5" style="36" customWidth="1"/>
    <col min="7419" max="7419" width="13.6640625" style="36" customWidth="1"/>
    <col min="7420" max="7420" width="9.5" style="36" customWidth="1"/>
    <col min="7421" max="7421" width="13.6640625" style="36" customWidth="1"/>
    <col min="7422" max="7422" width="9.5" style="36" customWidth="1"/>
    <col min="7423" max="7423" width="16.1640625" style="36" customWidth="1"/>
    <col min="7424" max="7424" width="11.6640625" style="36" customWidth="1"/>
    <col min="7425" max="7425" width="15.6640625" style="36" customWidth="1"/>
    <col min="7426" max="7426" width="12" style="36" customWidth="1"/>
    <col min="7427" max="7427" width="13.1640625" style="36" customWidth="1"/>
    <col min="7428" max="7428" width="17.83203125" style="36" customWidth="1"/>
    <col min="7429" max="7429" width="12.33203125" style="36" customWidth="1"/>
    <col min="7430" max="7666" width="10.6640625" style="36"/>
    <col min="7667" max="7667" width="10.1640625" style="36" customWidth="1"/>
    <col min="7668" max="7668" width="27.83203125" style="36" customWidth="1"/>
    <col min="7669" max="7669" width="13.6640625" style="36" customWidth="1"/>
    <col min="7670" max="7670" width="9.5" style="36" customWidth="1"/>
    <col min="7671" max="7671" width="13.6640625" style="36" customWidth="1"/>
    <col min="7672" max="7672" width="9.5" style="36" customWidth="1"/>
    <col min="7673" max="7673" width="13.6640625" style="36" customWidth="1"/>
    <col min="7674" max="7674" width="9.5" style="36" customWidth="1"/>
    <col min="7675" max="7675" width="13.6640625" style="36" customWidth="1"/>
    <col min="7676" max="7676" width="9.5" style="36" customWidth="1"/>
    <col min="7677" max="7677" width="13.6640625" style="36" customWidth="1"/>
    <col min="7678" max="7678" width="9.5" style="36" customWidth="1"/>
    <col min="7679" max="7679" width="16.1640625" style="36" customWidth="1"/>
    <col min="7680" max="7680" width="11.6640625" style="36" customWidth="1"/>
    <col min="7681" max="7681" width="15.6640625" style="36" customWidth="1"/>
    <col min="7682" max="7682" width="12" style="36" customWidth="1"/>
    <col min="7683" max="7683" width="13.1640625" style="36" customWidth="1"/>
    <col min="7684" max="7684" width="17.83203125" style="36" customWidth="1"/>
    <col min="7685" max="7685" width="12.33203125" style="36" customWidth="1"/>
    <col min="7686" max="7922" width="10.6640625" style="36"/>
    <col min="7923" max="7923" width="10.1640625" style="36" customWidth="1"/>
    <col min="7924" max="7924" width="27.83203125" style="36" customWidth="1"/>
    <col min="7925" max="7925" width="13.6640625" style="36" customWidth="1"/>
    <col min="7926" max="7926" width="9.5" style="36" customWidth="1"/>
    <col min="7927" max="7927" width="13.6640625" style="36" customWidth="1"/>
    <col min="7928" max="7928" width="9.5" style="36" customWidth="1"/>
    <col min="7929" max="7929" width="13.6640625" style="36" customWidth="1"/>
    <col min="7930" max="7930" width="9.5" style="36" customWidth="1"/>
    <col min="7931" max="7931" width="13.6640625" style="36" customWidth="1"/>
    <col min="7932" max="7932" width="9.5" style="36" customWidth="1"/>
    <col min="7933" max="7933" width="13.6640625" style="36" customWidth="1"/>
    <col min="7934" max="7934" width="9.5" style="36" customWidth="1"/>
    <col min="7935" max="7935" width="16.1640625" style="36" customWidth="1"/>
    <col min="7936" max="7936" width="11.6640625" style="36" customWidth="1"/>
    <col min="7937" max="7937" width="15.6640625" style="36" customWidth="1"/>
    <col min="7938" max="7938" width="12" style="36" customWidth="1"/>
    <col min="7939" max="7939" width="13.1640625" style="36" customWidth="1"/>
    <col min="7940" max="7940" width="17.83203125" style="36" customWidth="1"/>
    <col min="7941" max="7941" width="12.33203125" style="36" customWidth="1"/>
    <col min="7942" max="8178" width="10.6640625" style="36"/>
    <col min="8179" max="8179" width="10.1640625" style="36" customWidth="1"/>
    <col min="8180" max="8180" width="27.83203125" style="36" customWidth="1"/>
    <col min="8181" max="8181" width="13.6640625" style="36" customWidth="1"/>
    <col min="8182" max="8182" width="9.5" style="36" customWidth="1"/>
    <col min="8183" max="8183" width="13.6640625" style="36" customWidth="1"/>
    <col min="8184" max="8184" width="9.5" style="36" customWidth="1"/>
    <col min="8185" max="8185" width="13.6640625" style="36" customWidth="1"/>
    <col min="8186" max="8186" width="9.5" style="36" customWidth="1"/>
    <col min="8187" max="8187" width="13.6640625" style="36" customWidth="1"/>
    <col min="8188" max="8188" width="9.5" style="36" customWidth="1"/>
    <col min="8189" max="8189" width="13.6640625" style="36" customWidth="1"/>
    <col min="8190" max="8190" width="9.5" style="36" customWidth="1"/>
    <col min="8191" max="8191" width="16.1640625" style="36" customWidth="1"/>
    <col min="8192" max="8192" width="11.6640625" style="36" customWidth="1"/>
    <col min="8193" max="8193" width="15.6640625" style="36" customWidth="1"/>
    <col min="8194" max="8194" width="12" style="36" customWidth="1"/>
    <col min="8195" max="8195" width="13.1640625" style="36" customWidth="1"/>
    <col min="8196" max="8196" width="17.83203125" style="36" customWidth="1"/>
    <col min="8197" max="8197" width="12.33203125" style="36" customWidth="1"/>
    <col min="8198" max="8434" width="10.6640625" style="36"/>
    <col min="8435" max="8435" width="10.1640625" style="36" customWidth="1"/>
    <col min="8436" max="8436" width="27.83203125" style="36" customWidth="1"/>
    <col min="8437" max="8437" width="13.6640625" style="36" customWidth="1"/>
    <col min="8438" max="8438" width="9.5" style="36" customWidth="1"/>
    <col min="8439" max="8439" width="13.6640625" style="36" customWidth="1"/>
    <col min="8440" max="8440" width="9.5" style="36" customWidth="1"/>
    <col min="8441" max="8441" width="13.6640625" style="36" customWidth="1"/>
    <col min="8442" max="8442" width="9.5" style="36" customWidth="1"/>
    <col min="8443" max="8443" width="13.6640625" style="36" customWidth="1"/>
    <col min="8444" max="8444" width="9.5" style="36" customWidth="1"/>
    <col min="8445" max="8445" width="13.6640625" style="36" customWidth="1"/>
    <col min="8446" max="8446" width="9.5" style="36" customWidth="1"/>
    <col min="8447" max="8447" width="16.1640625" style="36" customWidth="1"/>
    <col min="8448" max="8448" width="11.6640625" style="36" customWidth="1"/>
    <col min="8449" max="8449" width="15.6640625" style="36" customWidth="1"/>
    <col min="8450" max="8450" width="12" style="36" customWidth="1"/>
    <col min="8451" max="8451" width="13.1640625" style="36" customWidth="1"/>
    <col min="8452" max="8452" width="17.83203125" style="36" customWidth="1"/>
    <col min="8453" max="8453" width="12.33203125" style="36" customWidth="1"/>
    <col min="8454" max="8690" width="10.6640625" style="36"/>
    <col min="8691" max="8691" width="10.1640625" style="36" customWidth="1"/>
    <col min="8692" max="8692" width="27.83203125" style="36" customWidth="1"/>
    <col min="8693" max="8693" width="13.6640625" style="36" customWidth="1"/>
    <col min="8694" max="8694" width="9.5" style="36" customWidth="1"/>
    <col min="8695" max="8695" width="13.6640625" style="36" customWidth="1"/>
    <col min="8696" max="8696" width="9.5" style="36" customWidth="1"/>
    <col min="8697" max="8697" width="13.6640625" style="36" customWidth="1"/>
    <col min="8698" max="8698" width="9.5" style="36" customWidth="1"/>
    <col min="8699" max="8699" width="13.6640625" style="36" customWidth="1"/>
    <col min="8700" max="8700" width="9.5" style="36" customWidth="1"/>
    <col min="8701" max="8701" width="13.6640625" style="36" customWidth="1"/>
    <col min="8702" max="8702" width="9.5" style="36" customWidth="1"/>
    <col min="8703" max="8703" width="16.1640625" style="36" customWidth="1"/>
    <col min="8704" max="8704" width="11.6640625" style="36" customWidth="1"/>
    <col min="8705" max="8705" width="15.6640625" style="36" customWidth="1"/>
    <col min="8706" max="8706" width="12" style="36" customWidth="1"/>
    <col min="8707" max="8707" width="13.1640625" style="36" customWidth="1"/>
    <col min="8708" max="8708" width="17.83203125" style="36" customWidth="1"/>
    <col min="8709" max="8709" width="12.33203125" style="36" customWidth="1"/>
    <col min="8710" max="8946" width="10.6640625" style="36"/>
    <col min="8947" max="8947" width="10.1640625" style="36" customWidth="1"/>
    <col min="8948" max="8948" width="27.83203125" style="36" customWidth="1"/>
    <col min="8949" max="8949" width="13.6640625" style="36" customWidth="1"/>
    <col min="8950" max="8950" width="9.5" style="36" customWidth="1"/>
    <col min="8951" max="8951" width="13.6640625" style="36" customWidth="1"/>
    <col min="8952" max="8952" width="9.5" style="36" customWidth="1"/>
    <col min="8953" max="8953" width="13.6640625" style="36" customWidth="1"/>
    <col min="8954" max="8954" width="9.5" style="36" customWidth="1"/>
    <col min="8955" max="8955" width="13.6640625" style="36" customWidth="1"/>
    <col min="8956" max="8956" width="9.5" style="36" customWidth="1"/>
    <col min="8957" max="8957" width="13.6640625" style="36" customWidth="1"/>
    <col min="8958" max="8958" width="9.5" style="36" customWidth="1"/>
    <col min="8959" max="8959" width="16.1640625" style="36" customWidth="1"/>
    <col min="8960" max="8960" width="11.6640625" style="36" customWidth="1"/>
    <col min="8961" max="8961" width="15.6640625" style="36" customWidth="1"/>
    <col min="8962" max="8962" width="12" style="36" customWidth="1"/>
    <col min="8963" max="8963" width="13.1640625" style="36" customWidth="1"/>
    <col min="8964" max="8964" width="17.83203125" style="36" customWidth="1"/>
    <col min="8965" max="8965" width="12.33203125" style="36" customWidth="1"/>
    <col min="8966" max="9202" width="10.6640625" style="36"/>
    <col min="9203" max="9203" width="10.1640625" style="36" customWidth="1"/>
    <col min="9204" max="9204" width="27.83203125" style="36" customWidth="1"/>
    <col min="9205" max="9205" width="13.6640625" style="36" customWidth="1"/>
    <col min="9206" max="9206" width="9.5" style="36" customWidth="1"/>
    <col min="9207" max="9207" width="13.6640625" style="36" customWidth="1"/>
    <col min="9208" max="9208" width="9.5" style="36" customWidth="1"/>
    <col min="9209" max="9209" width="13.6640625" style="36" customWidth="1"/>
    <col min="9210" max="9210" width="9.5" style="36" customWidth="1"/>
    <col min="9211" max="9211" width="13.6640625" style="36" customWidth="1"/>
    <col min="9212" max="9212" width="9.5" style="36" customWidth="1"/>
    <col min="9213" max="9213" width="13.6640625" style="36" customWidth="1"/>
    <col min="9214" max="9214" width="9.5" style="36" customWidth="1"/>
    <col min="9215" max="9215" width="16.1640625" style="36" customWidth="1"/>
    <col min="9216" max="9216" width="11.6640625" style="36" customWidth="1"/>
    <col min="9217" max="9217" width="15.6640625" style="36" customWidth="1"/>
    <col min="9218" max="9218" width="12" style="36" customWidth="1"/>
    <col min="9219" max="9219" width="13.1640625" style="36" customWidth="1"/>
    <col min="9220" max="9220" width="17.83203125" style="36" customWidth="1"/>
    <col min="9221" max="9221" width="12.33203125" style="36" customWidth="1"/>
    <col min="9222" max="9458" width="10.6640625" style="36"/>
    <col min="9459" max="9459" width="10.1640625" style="36" customWidth="1"/>
    <col min="9460" max="9460" width="27.83203125" style="36" customWidth="1"/>
    <col min="9461" max="9461" width="13.6640625" style="36" customWidth="1"/>
    <col min="9462" max="9462" width="9.5" style="36" customWidth="1"/>
    <col min="9463" max="9463" width="13.6640625" style="36" customWidth="1"/>
    <col min="9464" max="9464" width="9.5" style="36" customWidth="1"/>
    <col min="9465" max="9465" width="13.6640625" style="36" customWidth="1"/>
    <col min="9466" max="9466" width="9.5" style="36" customWidth="1"/>
    <col min="9467" max="9467" width="13.6640625" style="36" customWidth="1"/>
    <col min="9468" max="9468" width="9.5" style="36" customWidth="1"/>
    <col min="9469" max="9469" width="13.6640625" style="36" customWidth="1"/>
    <col min="9470" max="9470" width="9.5" style="36" customWidth="1"/>
    <col min="9471" max="9471" width="16.1640625" style="36" customWidth="1"/>
    <col min="9472" max="9472" width="11.6640625" style="36" customWidth="1"/>
    <col min="9473" max="9473" width="15.6640625" style="36" customWidth="1"/>
    <col min="9474" max="9474" width="12" style="36" customWidth="1"/>
    <col min="9475" max="9475" width="13.1640625" style="36" customWidth="1"/>
    <col min="9476" max="9476" width="17.83203125" style="36" customWidth="1"/>
    <col min="9477" max="9477" width="12.33203125" style="36" customWidth="1"/>
    <col min="9478" max="9714" width="10.6640625" style="36"/>
    <col min="9715" max="9715" width="10.1640625" style="36" customWidth="1"/>
    <col min="9716" max="9716" width="27.83203125" style="36" customWidth="1"/>
    <col min="9717" max="9717" width="13.6640625" style="36" customWidth="1"/>
    <col min="9718" max="9718" width="9.5" style="36" customWidth="1"/>
    <col min="9719" max="9719" width="13.6640625" style="36" customWidth="1"/>
    <col min="9720" max="9720" width="9.5" style="36" customWidth="1"/>
    <col min="9721" max="9721" width="13.6640625" style="36" customWidth="1"/>
    <col min="9722" max="9722" width="9.5" style="36" customWidth="1"/>
    <col min="9723" max="9723" width="13.6640625" style="36" customWidth="1"/>
    <col min="9724" max="9724" width="9.5" style="36" customWidth="1"/>
    <col min="9725" max="9725" width="13.6640625" style="36" customWidth="1"/>
    <col min="9726" max="9726" width="9.5" style="36" customWidth="1"/>
    <col min="9727" max="9727" width="16.1640625" style="36" customWidth="1"/>
    <col min="9728" max="9728" width="11.6640625" style="36" customWidth="1"/>
    <col min="9729" max="9729" width="15.6640625" style="36" customWidth="1"/>
    <col min="9730" max="9730" width="12" style="36" customWidth="1"/>
    <col min="9731" max="9731" width="13.1640625" style="36" customWidth="1"/>
    <col min="9732" max="9732" width="17.83203125" style="36" customWidth="1"/>
    <col min="9733" max="9733" width="12.33203125" style="36" customWidth="1"/>
    <col min="9734" max="9970" width="10.6640625" style="36"/>
    <col min="9971" max="9971" width="10.1640625" style="36" customWidth="1"/>
    <col min="9972" max="9972" width="27.83203125" style="36" customWidth="1"/>
    <col min="9973" max="9973" width="13.6640625" style="36" customWidth="1"/>
    <col min="9974" max="9974" width="9.5" style="36" customWidth="1"/>
    <col min="9975" max="9975" width="13.6640625" style="36" customWidth="1"/>
    <col min="9976" max="9976" width="9.5" style="36" customWidth="1"/>
    <col min="9977" max="9977" width="13.6640625" style="36" customWidth="1"/>
    <col min="9978" max="9978" width="9.5" style="36" customWidth="1"/>
    <col min="9979" max="9979" width="13.6640625" style="36" customWidth="1"/>
    <col min="9980" max="9980" width="9.5" style="36" customWidth="1"/>
    <col min="9981" max="9981" width="13.6640625" style="36" customWidth="1"/>
    <col min="9982" max="9982" width="9.5" style="36" customWidth="1"/>
    <col min="9983" max="9983" width="16.1640625" style="36" customWidth="1"/>
    <col min="9984" max="9984" width="11.6640625" style="36" customWidth="1"/>
    <col min="9985" max="9985" width="15.6640625" style="36" customWidth="1"/>
    <col min="9986" max="9986" width="12" style="36" customWidth="1"/>
    <col min="9987" max="9987" width="13.1640625" style="36" customWidth="1"/>
    <col min="9988" max="9988" width="17.83203125" style="36" customWidth="1"/>
    <col min="9989" max="9989" width="12.33203125" style="36" customWidth="1"/>
    <col min="9990" max="10226" width="10.6640625" style="36"/>
    <col min="10227" max="10227" width="10.1640625" style="36" customWidth="1"/>
    <col min="10228" max="10228" width="27.83203125" style="36" customWidth="1"/>
    <col min="10229" max="10229" width="13.6640625" style="36" customWidth="1"/>
    <col min="10230" max="10230" width="9.5" style="36" customWidth="1"/>
    <col min="10231" max="10231" width="13.6640625" style="36" customWidth="1"/>
    <col min="10232" max="10232" width="9.5" style="36" customWidth="1"/>
    <col min="10233" max="10233" width="13.6640625" style="36" customWidth="1"/>
    <col min="10234" max="10234" width="9.5" style="36" customWidth="1"/>
    <col min="10235" max="10235" width="13.6640625" style="36" customWidth="1"/>
    <col min="10236" max="10236" width="9.5" style="36" customWidth="1"/>
    <col min="10237" max="10237" width="13.6640625" style="36" customWidth="1"/>
    <col min="10238" max="10238" width="9.5" style="36" customWidth="1"/>
    <col min="10239" max="10239" width="16.1640625" style="36" customWidth="1"/>
    <col min="10240" max="10240" width="11.6640625" style="36" customWidth="1"/>
    <col min="10241" max="10241" width="15.6640625" style="36" customWidth="1"/>
    <col min="10242" max="10242" width="12" style="36" customWidth="1"/>
    <col min="10243" max="10243" width="13.1640625" style="36" customWidth="1"/>
    <col min="10244" max="10244" width="17.83203125" style="36" customWidth="1"/>
    <col min="10245" max="10245" width="12.33203125" style="36" customWidth="1"/>
    <col min="10246" max="10482" width="10.6640625" style="36"/>
    <col min="10483" max="10483" width="10.1640625" style="36" customWidth="1"/>
    <col min="10484" max="10484" width="27.83203125" style="36" customWidth="1"/>
    <col min="10485" max="10485" width="13.6640625" style="36" customWidth="1"/>
    <col min="10486" max="10486" width="9.5" style="36" customWidth="1"/>
    <col min="10487" max="10487" width="13.6640625" style="36" customWidth="1"/>
    <col min="10488" max="10488" width="9.5" style="36" customWidth="1"/>
    <col min="10489" max="10489" width="13.6640625" style="36" customWidth="1"/>
    <col min="10490" max="10490" width="9.5" style="36" customWidth="1"/>
    <col min="10491" max="10491" width="13.6640625" style="36" customWidth="1"/>
    <col min="10492" max="10492" width="9.5" style="36" customWidth="1"/>
    <col min="10493" max="10493" width="13.6640625" style="36" customWidth="1"/>
    <col min="10494" max="10494" width="9.5" style="36" customWidth="1"/>
    <col min="10495" max="10495" width="16.1640625" style="36" customWidth="1"/>
    <col min="10496" max="10496" width="11.6640625" style="36" customWidth="1"/>
    <col min="10497" max="10497" width="15.6640625" style="36" customWidth="1"/>
    <col min="10498" max="10498" width="12" style="36" customWidth="1"/>
    <col min="10499" max="10499" width="13.1640625" style="36" customWidth="1"/>
    <col min="10500" max="10500" width="17.83203125" style="36" customWidth="1"/>
    <col min="10501" max="10501" width="12.33203125" style="36" customWidth="1"/>
    <col min="10502" max="10738" width="10.6640625" style="36"/>
    <col min="10739" max="10739" width="10.1640625" style="36" customWidth="1"/>
    <col min="10740" max="10740" width="27.83203125" style="36" customWidth="1"/>
    <col min="10741" max="10741" width="13.6640625" style="36" customWidth="1"/>
    <col min="10742" max="10742" width="9.5" style="36" customWidth="1"/>
    <col min="10743" max="10743" width="13.6640625" style="36" customWidth="1"/>
    <col min="10744" max="10744" width="9.5" style="36" customWidth="1"/>
    <col min="10745" max="10745" width="13.6640625" style="36" customWidth="1"/>
    <col min="10746" max="10746" width="9.5" style="36" customWidth="1"/>
    <col min="10747" max="10747" width="13.6640625" style="36" customWidth="1"/>
    <col min="10748" max="10748" width="9.5" style="36" customWidth="1"/>
    <col min="10749" max="10749" width="13.6640625" style="36" customWidth="1"/>
    <col min="10750" max="10750" width="9.5" style="36" customWidth="1"/>
    <col min="10751" max="10751" width="16.1640625" style="36" customWidth="1"/>
    <col min="10752" max="10752" width="11.6640625" style="36" customWidth="1"/>
    <col min="10753" max="10753" width="15.6640625" style="36" customWidth="1"/>
    <col min="10754" max="10754" width="12" style="36" customWidth="1"/>
    <col min="10755" max="10755" width="13.1640625" style="36" customWidth="1"/>
    <col min="10756" max="10756" width="17.83203125" style="36" customWidth="1"/>
    <col min="10757" max="10757" width="12.33203125" style="36" customWidth="1"/>
    <col min="10758" max="10994" width="10.6640625" style="36"/>
    <col min="10995" max="10995" width="10.1640625" style="36" customWidth="1"/>
    <col min="10996" max="10996" width="27.83203125" style="36" customWidth="1"/>
    <col min="10997" max="10997" width="13.6640625" style="36" customWidth="1"/>
    <col min="10998" max="10998" width="9.5" style="36" customWidth="1"/>
    <col min="10999" max="10999" width="13.6640625" style="36" customWidth="1"/>
    <col min="11000" max="11000" width="9.5" style="36" customWidth="1"/>
    <col min="11001" max="11001" width="13.6640625" style="36" customWidth="1"/>
    <col min="11002" max="11002" width="9.5" style="36" customWidth="1"/>
    <col min="11003" max="11003" width="13.6640625" style="36" customWidth="1"/>
    <col min="11004" max="11004" width="9.5" style="36" customWidth="1"/>
    <col min="11005" max="11005" width="13.6640625" style="36" customWidth="1"/>
    <col min="11006" max="11006" width="9.5" style="36" customWidth="1"/>
    <col min="11007" max="11007" width="16.1640625" style="36" customWidth="1"/>
    <col min="11008" max="11008" width="11.6640625" style="36" customWidth="1"/>
    <col min="11009" max="11009" width="15.6640625" style="36" customWidth="1"/>
    <col min="11010" max="11010" width="12" style="36" customWidth="1"/>
    <col min="11011" max="11011" width="13.1640625" style="36" customWidth="1"/>
    <col min="11012" max="11012" width="17.83203125" style="36" customWidth="1"/>
    <col min="11013" max="11013" width="12.33203125" style="36" customWidth="1"/>
    <col min="11014" max="11250" width="10.6640625" style="36"/>
    <col min="11251" max="11251" width="10.1640625" style="36" customWidth="1"/>
    <col min="11252" max="11252" width="27.83203125" style="36" customWidth="1"/>
    <col min="11253" max="11253" width="13.6640625" style="36" customWidth="1"/>
    <col min="11254" max="11254" width="9.5" style="36" customWidth="1"/>
    <col min="11255" max="11255" width="13.6640625" style="36" customWidth="1"/>
    <col min="11256" max="11256" width="9.5" style="36" customWidth="1"/>
    <col min="11257" max="11257" width="13.6640625" style="36" customWidth="1"/>
    <col min="11258" max="11258" width="9.5" style="36" customWidth="1"/>
    <col min="11259" max="11259" width="13.6640625" style="36" customWidth="1"/>
    <col min="11260" max="11260" width="9.5" style="36" customWidth="1"/>
    <col min="11261" max="11261" width="13.6640625" style="36" customWidth="1"/>
    <col min="11262" max="11262" width="9.5" style="36" customWidth="1"/>
    <col min="11263" max="11263" width="16.1640625" style="36" customWidth="1"/>
    <col min="11264" max="11264" width="11.6640625" style="36" customWidth="1"/>
    <col min="11265" max="11265" width="15.6640625" style="36" customWidth="1"/>
    <col min="11266" max="11266" width="12" style="36" customWidth="1"/>
    <col min="11267" max="11267" width="13.1640625" style="36" customWidth="1"/>
    <col min="11268" max="11268" width="17.83203125" style="36" customWidth="1"/>
    <col min="11269" max="11269" width="12.33203125" style="36" customWidth="1"/>
    <col min="11270" max="11506" width="10.6640625" style="36"/>
    <col min="11507" max="11507" width="10.1640625" style="36" customWidth="1"/>
    <col min="11508" max="11508" width="27.83203125" style="36" customWidth="1"/>
    <col min="11509" max="11509" width="13.6640625" style="36" customWidth="1"/>
    <col min="11510" max="11510" width="9.5" style="36" customWidth="1"/>
    <col min="11511" max="11511" width="13.6640625" style="36" customWidth="1"/>
    <col min="11512" max="11512" width="9.5" style="36" customWidth="1"/>
    <col min="11513" max="11513" width="13.6640625" style="36" customWidth="1"/>
    <col min="11514" max="11514" width="9.5" style="36" customWidth="1"/>
    <col min="11515" max="11515" width="13.6640625" style="36" customWidth="1"/>
    <col min="11516" max="11516" width="9.5" style="36" customWidth="1"/>
    <col min="11517" max="11517" width="13.6640625" style="36" customWidth="1"/>
    <col min="11518" max="11518" width="9.5" style="36" customWidth="1"/>
    <col min="11519" max="11519" width="16.1640625" style="36" customWidth="1"/>
    <col min="11520" max="11520" width="11.6640625" style="36" customWidth="1"/>
    <col min="11521" max="11521" width="15.6640625" style="36" customWidth="1"/>
    <col min="11522" max="11522" width="12" style="36" customWidth="1"/>
    <col min="11523" max="11523" width="13.1640625" style="36" customWidth="1"/>
    <col min="11524" max="11524" width="17.83203125" style="36" customWidth="1"/>
    <col min="11525" max="11525" width="12.33203125" style="36" customWidth="1"/>
    <col min="11526" max="11762" width="10.6640625" style="36"/>
    <col min="11763" max="11763" width="10.1640625" style="36" customWidth="1"/>
    <col min="11764" max="11764" width="27.83203125" style="36" customWidth="1"/>
    <col min="11765" max="11765" width="13.6640625" style="36" customWidth="1"/>
    <col min="11766" max="11766" width="9.5" style="36" customWidth="1"/>
    <col min="11767" max="11767" width="13.6640625" style="36" customWidth="1"/>
    <col min="11768" max="11768" width="9.5" style="36" customWidth="1"/>
    <col min="11769" max="11769" width="13.6640625" style="36" customWidth="1"/>
    <col min="11770" max="11770" width="9.5" style="36" customWidth="1"/>
    <col min="11771" max="11771" width="13.6640625" style="36" customWidth="1"/>
    <col min="11772" max="11772" width="9.5" style="36" customWidth="1"/>
    <col min="11773" max="11773" width="13.6640625" style="36" customWidth="1"/>
    <col min="11774" max="11774" width="9.5" style="36" customWidth="1"/>
    <col min="11775" max="11775" width="16.1640625" style="36" customWidth="1"/>
    <col min="11776" max="11776" width="11.6640625" style="36" customWidth="1"/>
    <col min="11777" max="11777" width="15.6640625" style="36" customWidth="1"/>
    <col min="11778" max="11778" width="12" style="36" customWidth="1"/>
    <col min="11779" max="11779" width="13.1640625" style="36" customWidth="1"/>
    <col min="11780" max="11780" width="17.83203125" style="36" customWidth="1"/>
    <col min="11781" max="11781" width="12.33203125" style="36" customWidth="1"/>
    <col min="11782" max="12018" width="10.6640625" style="36"/>
    <col min="12019" max="12019" width="10.1640625" style="36" customWidth="1"/>
    <col min="12020" max="12020" width="27.83203125" style="36" customWidth="1"/>
    <col min="12021" max="12021" width="13.6640625" style="36" customWidth="1"/>
    <col min="12022" max="12022" width="9.5" style="36" customWidth="1"/>
    <col min="12023" max="12023" width="13.6640625" style="36" customWidth="1"/>
    <col min="12024" max="12024" width="9.5" style="36" customWidth="1"/>
    <col min="12025" max="12025" width="13.6640625" style="36" customWidth="1"/>
    <col min="12026" max="12026" width="9.5" style="36" customWidth="1"/>
    <col min="12027" max="12027" width="13.6640625" style="36" customWidth="1"/>
    <col min="12028" max="12028" width="9.5" style="36" customWidth="1"/>
    <col min="12029" max="12029" width="13.6640625" style="36" customWidth="1"/>
    <col min="12030" max="12030" width="9.5" style="36" customWidth="1"/>
    <col min="12031" max="12031" width="16.1640625" style="36" customWidth="1"/>
    <col min="12032" max="12032" width="11.6640625" style="36" customWidth="1"/>
    <col min="12033" max="12033" width="15.6640625" style="36" customWidth="1"/>
    <col min="12034" max="12034" width="12" style="36" customWidth="1"/>
    <col min="12035" max="12035" width="13.1640625" style="36" customWidth="1"/>
    <col min="12036" max="12036" width="17.83203125" style="36" customWidth="1"/>
    <col min="12037" max="12037" width="12.33203125" style="36" customWidth="1"/>
    <col min="12038" max="12274" width="10.6640625" style="36"/>
    <col min="12275" max="12275" width="10.1640625" style="36" customWidth="1"/>
    <col min="12276" max="12276" width="27.83203125" style="36" customWidth="1"/>
    <col min="12277" max="12277" width="13.6640625" style="36" customWidth="1"/>
    <col min="12278" max="12278" width="9.5" style="36" customWidth="1"/>
    <col min="12279" max="12279" width="13.6640625" style="36" customWidth="1"/>
    <col min="12280" max="12280" width="9.5" style="36" customWidth="1"/>
    <col min="12281" max="12281" width="13.6640625" style="36" customWidth="1"/>
    <col min="12282" max="12282" width="9.5" style="36" customWidth="1"/>
    <col min="12283" max="12283" width="13.6640625" style="36" customWidth="1"/>
    <col min="12284" max="12284" width="9.5" style="36" customWidth="1"/>
    <col min="12285" max="12285" width="13.6640625" style="36" customWidth="1"/>
    <col min="12286" max="12286" width="9.5" style="36" customWidth="1"/>
    <col min="12287" max="12287" width="16.1640625" style="36" customWidth="1"/>
    <col min="12288" max="12288" width="11.6640625" style="36" customWidth="1"/>
    <col min="12289" max="12289" width="15.6640625" style="36" customWidth="1"/>
    <col min="12290" max="12290" width="12" style="36" customWidth="1"/>
    <col min="12291" max="12291" width="13.1640625" style="36" customWidth="1"/>
    <col min="12292" max="12292" width="17.83203125" style="36" customWidth="1"/>
    <col min="12293" max="12293" width="12.33203125" style="36" customWidth="1"/>
    <col min="12294" max="12530" width="10.6640625" style="36"/>
    <col min="12531" max="12531" width="10.1640625" style="36" customWidth="1"/>
    <col min="12532" max="12532" width="27.83203125" style="36" customWidth="1"/>
    <col min="12533" max="12533" width="13.6640625" style="36" customWidth="1"/>
    <col min="12534" max="12534" width="9.5" style="36" customWidth="1"/>
    <col min="12535" max="12535" width="13.6640625" style="36" customWidth="1"/>
    <col min="12536" max="12536" width="9.5" style="36" customWidth="1"/>
    <col min="12537" max="12537" width="13.6640625" style="36" customWidth="1"/>
    <col min="12538" max="12538" width="9.5" style="36" customWidth="1"/>
    <col min="12539" max="12539" width="13.6640625" style="36" customWidth="1"/>
    <col min="12540" max="12540" width="9.5" style="36" customWidth="1"/>
    <col min="12541" max="12541" width="13.6640625" style="36" customWidth="1"/>
    <col min="12542" max="12542" width="9.5" style="36" customWidth="1"/>
    <col min="12543" max="12543" width="16.1640625" style="36" customWidth="1"/>
    <col min="12544" max="12544" width="11.6640625" style="36" customWidth="1"/>
    <col min="12545" max="12545" width="15.6640625" style="36" customWidth="1"/>
    <col min="12546" max="12546" width="12" style="36" customWidth="1"/>
    <col min="12547" max="12547" width="13.1640625" style="36" customWidth="1"/>
    <col min="12548" max="12548" width="17.83203125" style="36" customWidth="1"/>
    <col min="12549" max="12549" width="12.33203125" style="36" customWidth="1"/>
    <col min="12550" max="12786" width="10.6640625" style="36"/>
    <col min="12787" max="12787" width="10.1640625" style="36" customWidth="1"/>
    <col min="12788" max="12788" width="27.83203125" style="36" customWidth="1"/>
    <col min="12789" max="12789" width="13.6640625" style="36" customWidth="1"/>
    <col min="12790" max="12790" width="9.5" style="36" customWidth="1"/>
    <col min="12791" max="12791" width="13.6640625" style="36" customWidth="1"/>
    <col min="12792" max="12792" width="9.5" style="36" customWidth="1"/>
    <col min="12793" max="12793" width="13.6640625" style="36" customWidth="1"/>
    <col min="12794" max="12794" width="9.5" style="36" customWidth="1"/>
    <col min="12795" max="12795" width="13.6640625" style="36" customWidth="1"/>
    <col min="12796" max="12796" width="9.5" style="36" customWidth="1"/>
    <col min="12797" max="12797" width="13.6640625" style="36" customWidth="1"/>
    <col min="12798" max="12798" width="9.5" style="36" customWidth="1"/>
    <col min="12799" max="12799" width="16.1640625" style="36" customWidth="1"/>
    <col min="12800" max="12800" width="11.6640625" style="36" customWidth="1"/>
    <col min="12801" max="12801" width="15.6640625" style="36" customWidth="1"/>
    <col min="12802" max="12802" width="12" style="36" customWidth="1"/>
    <col min="12803" max="12803" width="13.1640625" style="36" customWidth="1"/>
    <col min="12804" max="12804" width="17.83203125" style="36" customWidth="1"/>
    <col min="12805" max="12805" width="12.33203125" style="36" customWidth="1"/>
    <col min="12806" max="13042" width="10.6640625" style="36"/>
    <col min="13043" max="13043" width="10.1640625" style="36" customWidth="1"/>
    <col min="13044" max="13044" width="27.83203125" style="36" customWidth="1"/>
    <col min="13045" max="13045" width="13.6640625" style="36" customWidth="1"/>
    <col min="13046" max="13046" width="9.5" style="36" customWidth="1"/>
    <col min="13047" max="13047" width="13.6640625" style="36" customWidth="1"/>
    <col min="13048" max="13048" width="9.5" style="36" customWidth="1"/>
    <col min="13049" max="13049" width="13.6640625" style="36" customWidth="1"/>
    <col min="13050" max="13050" width="9.5" style="36" customWidth="1"/>
    <col min="13051" max="13051" width="13.6640625" style="36" customWidth="1"/>
    <col min="13052" max="13052" width="9.5" style="36" customWidth="1"/>
    <col min="13053" max="13053" width="13.6640625" style="36" customWidth="1"/>
    <col min="13054" max="13054" width="9.5" style="36" customWidth="1"/>
    <col min="13055" max="13055" width="16.1640625" style="36" customWidth="1"/>
    <col min="13056" max="13056" width="11.6640625" style="36" customWidth="1"/>
    <col min="13057" max="13057" width="15.6640625" style="36" customWidth="1"/>
    <col min="13058" max="13058" width="12" style="36" customWidth="1"/>
    <col min="13059" max="13059" width="13.1640625" style="36" customWidth="1"/>
    <col min="13060" max="13060" width="17.83203125" style="36" customWidth="1"/>
    <col min="13061" max="13061" width="12.33203125" style="36" customWidth="1"/>
    <col min="13062" max="13298" width="10.6640625" style="36"/>
    <col min="13299" max="13299" width="10.1640625" style="36" customWidth="1"/>
    <col min="13300" max="13300" width="27.83203125" style="36" customWidth="1"/>
    <col min="13301" max="13301" width="13.6640625" style="36" customWidth="1"/>
    <col min="13302" max="13302" width="9.5" style="36" customWidth="1"/>
    <col min="13303" max="13303" width="13.6640625" style="36" customWidth="1"/>
    <col min="13304" max="13304" width="9.5" style="36" customWidth="1"/>
    <col min="13305" max="13305" width="13.6640625" style="36" customWidth="1"/>
    <col min="13306" max="13306" width="9.5" style="36" customWidth="1"/>
    <col min="13307" max="13307" width="13.6640625" style="36" customWidth="1"/>
    <col min="13308" max="13308" width="9.5" style="36" customWidth="1"/>
    <col min="13309" max="13309" width="13.6640625" style="36" customWidth="1"/>
    <col min="13310" max="13310" width="9.5" style="36" customWidth="1"/>
    <col min="13311" max="13311" width="16.1640625" style="36" customWidth="1"/>
    <col min="13312" max="13312" width="11.6640625" style="36" customWidth="1"/>
    <col min="13313" max="13313" width="15.6640625" style="36" customWidth="1"/>
    <col min="13314" max="13314" width="12" style="36" customWidth="1"/>
    <col min="13315" max="13315" width="13.1640625" style="36" customWidth="1"/>
    <col min="13316" max="13316" width="17.83203125" style="36" customWidth="1"/>
    <col min="13317" max="13317" width="12.33203125" style="36" customWidth="1"/>
    <col min="13318" max="13554" width="10.6640625" style="36"/>
    <col min="13555" max="13555" width="10.1640625" style="36" customWidth="1"/>
    <col min="13556" max="13556" width="27.83203125" style="36" customWidth="1"/>
    <col min="13557" max="13557" width="13.6640625" style="36" customWidth="1"/>
    <col min="13558" max="13558" width="9.5" style="36" customWidth="1"/>
    <col min="13559" max="13559" width="13.6640625" style="36" customWidth="1"/>
    <col min="13560" max="13560" width="9.5" style="36" customWidth="1"/>
    <col min="13561" max="13561" width="13.6640625" style="36" customWidth="1"/>
    <col min="13562" max="13562" width="9.5" style="36" customWidth="1"/>
    <col min="13563" max="13563" width="13.6640625" style="36" customWidth="1"/>
    <col min="13564" max="13564" width="9.5" style="36" customWidth="1"/>
    <col min="13565" max="13565" width="13.6640625" style="36" customWidth="1"/>
    <col min="13566" max="13566" width="9.5" style="36" customWidth="1"/>
    <col min="13567" max="13567" width="16.1640625" style="36" customWidth="1"/>
    <col min="13568" max="13568" width="11.6640625" style="36" customWidth="1"/>
    <col min="13569" max="13569" width="15.6640625" style="36" customWidth="1"/>
    <col min="13570" max="13570" width="12" style="36" customWidth="1"/>
    <col min="13571" max="13571" width="13.1640625" style="36" customWidth="1"/>
    <col min="13572" max="13572" width="17.83203125" style="36" customWidth="1"/>
    <col min="13573" max="13573" width="12.33203125" style="36" customWidth="1"/>
    <col min="13574" max="13810" width="10.6640625" style="36"/>
    <col min="13811" max="13811" width="10.1640625" style="36" customWidth="1"/>
    <col min="13812" max="13812" width="27.83203125" style="36" customWidth="1"/>
    <col min="13813" max="13813" width="13.6640625" style="36" customWidth="1"/>
    <col min="13814" max="13814" width="9.5" style="36" customWidth="1"/>
    <col min="13815" max="13815" width="13.6640625" style="36" customWidth="1"/>
    <col min="13816" max="13816" width="9.5" style="36" customWidth="1"/>
    <col min="13817" max="13817" width="13.6640625" style="36" customWidth="1"/>
    <col min="13818" max="13818" width="9.5" style="36" customWidth="1"/>
    <col min="13819" max="13819" width="13.6640625" style="36" customWidth="1"/>
    <col min="13820" max="13820" width="9.5" style="36" customWidth="1"/>
    <col min="13821" max="13821" width="13.6640625" style="36" customWidth="1"/>
    <col min="13822" max="13822" width="9.5" style="36" customWidth="1"/>
    <col min="13823" max="13823" width="16.1640625" style="36" customWidth="1"/>
    <col min="13824" max="13824" width="11.6640625" style="36" customWidth="1"/>
    <col min="13825" max="13825" width="15.6640625" style="36" customWidth="1"/>
    <col min="13826" max="13826" width="12" style="36" customWidth="1"/>
    <col min="13827" max="13827" width="13.1640625" style="36" customWidth="1"/>
    <col min="13828" max="13828" width="17.83203125" style="36" customWidth="1"/>
    <col min="13829" max="13829" width="12.33203125" style="36" customWidth="1"/>
    <col min="13830" max="14066" width="10.6640625" style="36"/>
    <col min="14067" max="14067" width="10.1640625" style="36" customWidth="1"/>
    <col min="14068" max="14068" width="27.83203125" style="36" customWidth="1"/>
    <col min="14069" max="14069" width="13.6640625" style="36" customWidth="1"/>
    <col min="14070" max="14070" width="9.5" style="36" customWidth="1"/>
    <col min="14071" max="14071" width="13.6640625" style="36" customWidth="1"/>
    <col min="14072" max="14072" width="9.5" style="36" customWidth="1"/>
    <col min="14073" max="14073" width="13.6640625" style="36" customWidth="1"/>
    <col min="14074" max="14074" width="9.5" style="36" customWidth="1"/>
    <col min="14075" max="14075" width="13.6640625" style="36" customWidth="1"/>
    <col min="14076" max="14076" width="9.5" style="36" customWidth="1"/>
    <col min="14077" max="14077" width="13.6640625" style="36" customWidth="1"/>
    <col min="14078" max="14078" width="9.5" style="36" customWidth="1"/>
    <col min="14079" max="14079" width="16.1640625" style="36" customWidth="1"/>
    <col min="14080" max="14080" width="11.6640625" style="36" customWidth="1"/>
    <col min="14081" max="14081" width="15.6640625" style="36" customWidth="1"/>
    <col min="14082" max="14082" width="12" style="36" customWidth="1"/>
    <col min="14083" max="14083" width="13.1640625" style="36" customWidth="1"/>
    <col min="14084" max="14084" width="17.83203125" style="36" customWidth="1"/>
    <col min="14085" max="14085" width="12.33203125" style="36" customWidth="1"/>
    <col min="14086" max="14322" width="10.6640625" style="36"/>
    <col min="14323" max="14323" width="10.1640625" style="36" customWidth="1"/>
    <col min="14324" max="14324" width="27.83203125" style="36" customWidth="1"/>
    <col min="14325" max="14325" width="13.6640625" style="36" customWidth="1"/>
    <col min="14326" max="14326" width="9.5" style="36" customWidth="1"/>
    <col min="14327" max="14327" width="13.6640625" style="36" customWidth="1"/>
    <col min="14328" max="14328" width="9.5" style="36" customWidth="1"/>
    <col min="14329" max="14329" width="13.6640625" style="36" customWidth="1"/>
    <col min="14330" max="14330" width="9.5" style="36" customWidth="1"/>
    <col min="14331" max="14331" width="13.6640625" style="36" customWidth="1"/>
    <col min="14332" max="14332" width="9.5" style="36" customWidth="1"/>
    <col min="14333" max="14333" width="13.6640625" style="36" customWidth="1"/>
    <col min="14334" max="14334" width="9.5" style="36" customWidth="1"/>
    <col min="14335" max="14335" width="16.1640625" style="36" customWidth="1"/>
    <col min="14336" max="14336" width="11.6640625" style="36" customWidth="1"/>
    <col min="14337" max="14337" width="15.6640625" style="36" customWidth="1"/>
    <col min="14338" max="14338" width="12" style="36" customWidth="1"/>
    <col min="14339" max="14339" width="13.1640625" style="36" customWidth="1"/>
    <col min="14340" max="14340" width="17.83203125" style="36" customWidth="1"/>
    <col min="14341" max="14341" width="12.33203125" style="36" customWidth="1"/>
    <col min="14342" max="14578" width="10.6640625" style="36"/>
    <col min="14579" max="14579" width="10.1640625" style="36" customWidth="1"/>
    <col min="14580" max="14580" width="27.83203125" style="36" customWidth="1"/>
    <col min="14581" max="14581" width="13.6640625" style="36" customWidth="1"/>
    <col min="14582" max="14582" width="9.5" style="36" customWidth="1"/>
    <col min="14583" max="14583" width="13.6640625" style="36" customWidth="1"/>
    <col min="14584" max="14584" width="9.5" style="36" customWidth="1"/>
    <col min="14585" max="14585" width="13.6640625" style="36" customWidth="1"/>
    <col min="14586" max="14586" width="9.5" style="36" customWidth="1"/>
    <col min="14587" max="14587" width="13.6640625" style="36" customWidth="1"/>
    <col min="14588" max="14588" width="9.5" style="36" customWidth="1"/>
    <col min="14589" max="14589" width="13.6640625" style="36" customWidth="1"/>
    <col min="14590" max="14590" width="9.5" style="36" customWidth="1"/>
    <col min="14591" max="14591" width="16.1640625" style="36" customWidth="1"/>
    <col min="14592" max="14592" width="11.6640625" style="36" customWidth="1"/>
    <col min="14593" max="14593" width="15.6640625" style="36" customWidth="1"/>
    <col min="14594" max="14594" width="12" style="36" customWidth="1"/>
    <col min="14595" max="14595" width="13.1640625" style="36" customWidth="1"/>
    <col min="14596" max="14596" width="17.83203125" style="36" customWidth="1"/>
    <col min="14597" max="14597" width="12.33203125" style="36" customWidth="1"/>
    <col min="14598" max="14834" width="10.6640625" style="36"/>
    <col min="14835" max="14835" width="10.1640625" style="36" customWidth="1"/>
    <col min="14836" max="14836" width="27.83203125" style="36" customWidth="1"/>
    <col min="14837" max="14837" width="13.6640625" style="36" customWidth="1"/>
    <col min="14838" max="14838" width="9.5" style="36" customWidth="1"/>
    <col min="14839" max="14839" width="13.6640625" style="36" customWidth="1"/>
    <col min="14840" max="14840" width="9.5" style="36" customWidth="1"/>
    <col min="14841" max="14841" width="13.6640625" style="36" customWidth="1"/>
    <col min="14842" max="14842" width="9.5" style="36" customWidth="1"/>
    <col min="14843" max="14843" width="13.6640625" style="36" customWidth="1"/>
    <col min="14844" max="14844" width="9.5" style="36" customWidth="1"/>
    <col min="14845" max="14845" width="13.6640625" style="36" customWidth="1"/>
    <col min="14846" max="14846" width="9.5" style="36" customWidth="1"/>
    <col min="14847" max="14847" width="16.1640625" style="36" customWidth="1"/>
    <col min="14848" max="14848" width="11.6640625" style="36" customWidth="1"/>
    <col min="14849" max="14849" width="15.6640625" style="36" customWidth="1"/>
    <col min="14850" max="14850" width="12" style="36" customWidth="1"/>
    <col min="14851" max="14851" width="13.1640625" style="36" customWidth="1"/>
    <col min="14852" max="14852" width="17.83203125" style="36" customWidth="1"/>
    <col min="14853" max="14853" width="12.33203125" style="36" customWidth="1"/>
    <col min="14854" max="15090" width="10.6640625" style="36"/>
    <col min="15091" max="15091" width="10.1640625" style="36" customWidth="1"/>
    <col min="15092" max="15092" width="27.83203125" style="36" customWidth="1"/>
    <col min="15093" max="15093" width="13.6640625" style="36" customWidth="1"/>
    <col min="15094" max="15094" width="9.5" style="36" customWidth="1"/>
    <col min="15095" max="15095" width="13.6640625" style="36" customWidth="1"/>
    <col min="15096" max="15096" width="9.5" style="36" customWidth="1"/>
    <col min="15097" max="15097" width="13.6640625" style="36" customWidth="1"/>
    <col min="15098" max="15098" width="9.5" style="36" customWidth="1"/>
    <col min="15099" max="15099" width="13.6640625" style="36" customWidth="1"/>
    <col min="15100" max="15100" width="9.5" style="36" customWidth="1"/>
    <col min="15101" max="15101" width="13.6640625" style="36" customWidth="1"/>
    <col min="15102" max="15102" width="9.5" style="36" customWidth="1"/>
    <col min="15103" max="15103" width="16.1640625" style="36" customWidth="1"/>
    <col min="15104" max="15104" width="11.6640625" style="36" customWidth="1"/>
    <col min="15105" max="15105" width="15.6640625" style="36" customWidth="1"/>
    <col min="15106" max="15106" width="12" style="36" customWidth="1"/>
    <col min="15107" max="15107" width="13.1640625" style="36" customWidth="1"/>
    <col min="15108" max="15108" width="17.83203125" style="36" customWidth="1"/>
    <col min="15109" max="15109" width="12.33203125" style="36" customWidth="1"/>
    <col min="15110" max="15346" width="10.6640625" style="36"/>
    <col min="15347" max="15347" width="10.1640625" style="36" customWidth="1"/>
    <col min="15348" max="15348" width="27.83203125" style="36" customWidth="1"/>
    <col min="15349" max="15349" width="13.6640625" style="36" customWidth="1"/>
    <col min="15350" max="15350" width="9.5" style="36" customWidth="1"/>
    <col min="15351" max="15351" width="13.6640625" style="36" customWidth="1"/>
    <col min="15352" max="15352" width="9.5" style="36" customWidth="1"/>
    <col min="15353" max="15353" width="13.6640625" style="36" customWidth="1"/>
    <col min="15354" max="15354" width="9.5" style="36" customWidth="1"/>
    <col min="15355" max="15355" width="13.6640625" style="36" customWidth="1"/>
    <col min="15356" max="15356" width="9.5" style="36" customWidth="1"/>
    <col min="15357" max="15357" width="13.6640625" style="36" customWidth="1"/>
    <col min="15358" max="15358" width="9.5" style="36" customWidth="1"/>
    <col min="15359" max="15359" width="16.1640625" style="36" customWidth="1"/>
    <col min="15360" max="15360" width="11.6640625" style="36" customWidth="1"/>
    <col min="15361" max="15361" width="15.6640625" style="36" customWidth="1"/>
    <col min="15362" max="15362" width="12" style="36" customWidth="1"/>
    <col min="15363" max="15363" width="13.1640625" style="36" customWidth="1"/>
    <col min="15364" max="15364" width="17.83203125" style="36" customWidth="1"/>
    <col min="15365" max="15365" width="12.33203125" style="36" customWidth="1"/>
    <col min="15366" max="15602" width="10.6640625" style="36"/>
    <col min="15603" max="15603" width="10.1640625" style="36" customWidth="1"/>
    <col min="15604" max="15604" width="27.83203125" style="36" customWidth="1"/>
    <col min="15605" max="15605" width="13.6640625" style="36" customWidth="1"/>
    <col min="15606" max="15606" width="9.5" style="36" customWidth="1"/>
    <col min="15607" max="15607" width="13.6640625" style="36" customWidth="1"/>
    <col min="15608" max="15608" width="9.5" style="36" customWidth="1"/>
    <col min="15609" max="15609" width="13.6640625" style="36" customWidth="1"/>
    <col min="15610" max="15610" width="9.5" style="36" customWidth="1"/>
    <col min="15611" max="15611" width="13.6640625" style="36" customWidth="1"/>
    <col min="15612" max="15612" width="9.5" style="36" customWidth="1"/>
    <col min="15613" max="15613" width="13.6640625" style="36" customWidth="1"/>
    <col min="15614" max="15614" width="9.5" style="36" customWidth="1"/>
    <col min="15615" max="15615" width="16.1640625" style="36" customWidth="1"/>
    <col min="15616" max="15616" width="11.6640625" style="36" customWidth="1"/>
    <col min="15617" max="15617" width="15.6640625" style="36" customWidth="1"/>
    <col min="15618" max="15618" width="12" style="36" customWidth="1"/>
    <col min="15619" max="15619" width="13.1640625" style="36" customWidth="1"/>
    <col min="15620" max="15620" width="17.83203125" style="36" customWidth="1"/>
    <col min="15621" max="15621" width="12.33203125" style="36" customWidth="1"/>
    <col min="15622" max="15858" width="10.6640625" style="36"/>
    <col min="15859" max="15859" width="10.1640625" style="36" customWidth="1"/>
    <col min="15860" max="15860" width="27.83203125" style="36" customWidth="1"/>
    <col min="15861" max="15861" width="13.6640625" style="36" customWidth="1"/>
    <col min="15862" max="15862" width="9.5" style="36" customWidth="1"/>
    <col min="15863" max="15863" width="13.6640625" style="36" customWidth="1"/>
    <col min="15864" max="15864" width="9.5" style="36" customWidth="1"/>
    <col min="15865" max="15865" width="13.6640625" style="36" customWidth="1"/>
    <col min="15866" max="15866" width="9.5" style="36" customWidth="1"/>
    <col min="15867" max="15867" width="13.6640625" style="36" customWidth="1"/>
    <col min="15868" max="15868" width="9.5" style="36" customWidth="1"/>
    <col min="15869" max="15869" width="13.6640625" style="36" customWidth="1"/>
    <col min="15870" max="15870" width="9.5" style="36" customWidth="1"/>
    <col min="15871" max="15871" width="16.1640625" style="36" customWidth="1"/>
    <col min="15872" max="15872" width="11.6640625" style="36" customWidth="1"/>
    <col min="15873" max="15873" width="15.6640625" style="36" customWidth="1"/>
    <col min="15874" max="15874" width="12" style="36" customWidth="1"/>
    <col min="15875" max="15875" width="13.1640625" style="36" customWidth="1"/>
    <col min="15876" max="15876" width="17.83203125" style="36" customWidth="1"/>
    <col min="15877" max="15877" width="12.33203125" style="36" customWidth="1"/>
    <col min="15878" max="16114" width="10.6640625" style="36"/>
    <col min="16115" max="16115" width="10.1640625" style="36" customWidth="1"/>
    <col min="16116" max="16116" width="27.83203125" style="36" customWidth="1"/>
    <col min="16117" max="16117" width="13.6640625" style="36" customWidth="1"/>
    <col min="16118" max="16118" width="9.5" style="36" customWidth="1"/>
    <col min="16119" max="16119" width="13.6640625" style="36" customWidth="1"/>
    <col min="16120" max="16120" width="9.5" style="36" customWidth="1"/>
    <col min="16121" max="16121" width="13.6640625" style="36" customWidth="1"/>
    <col min="16122" max="16122" width="9.5" style="36" customWidth="1"/>
    <col min="16123" max="16123" width="13.6640625" style="36" customWidth="1"/>
    <col min="16124" max="16124" width="9.5" style="36" customWidth="1"/>
    <col min="16125" max="16125" width="13.6640625" style="36" customWidth="1"/>
    <col min="16126" max="16126" width="9.5" style="36" customWidth="1"/>
    <col min="16127" max="16127" width="16.1640625" style="36" customWidth="1"/>
    <col min="16128" max="16128" width="11.6640625" style="36" customWidth="1"/>
    <col min="16129" max="16129" width="15.6640625" style="36" customWidth="1"/>
    <col min="16130" max="16130" width="12" style="36" customWidth="1"/>
    <col min="16131" max="16131" width="13.1640625" style="36" customWidth="1"/>
    <col min="16132" max="16132" width="17.83203125" style="36" customWidth="1"/>
    <col min="16133" max="16133" width="12.33203125" style="36" customWidth="1"/>
    <col min="16134" max="16384" width="10.6640625" style="36"/>
  </cols>
  <sheetData>
    <row r="1" spans="1:20" ht="40.5" customHeight="1" x14ac:dyDescent="0.2">
      <c r="A1" s="12"/>
      <c r="B1" s="12"/>
      <c r="C1" s="14"/>
      <c r="D1" s="15"/>
      <c r="E1" s="19"/>
      <c r="F1" s="239" t="s">
        <v>225</v>
      </c>
      <c r="G1" s="239"/>
      <c r="H1" s="239"/>
    </row>
    <row r="2" spans="1:20" ht="43.5" customHeight="1" x14ac:dyDescent="0.2">
      <c r="A2" s="203" t="s">
        <v>170</v>
      </c>
      <c r="B2" s="203"/>
      <c r="C2" s="203"/>
      <c r="D2" s="203"/>
      <c r="E2" s="203"/>
      <c r="F2" s="203"/>
      <c r="G2" s="203"/>
      <c r="H2" s="203"/>
    </row>
    <row r="3" spans="1:20" ht="21.75" customHeight="1" x14ac:dyDescent="0.2">
      <c r="A3" s="204" t="s">
        <v>0</v>
      </c>
      <c r="B3" s="205" t="s">
        <v>165</v>
      </c>
      <c r="C3" s="206" t="s">
        <v>29</v>
      </c>
      <c r="D3" s="206"/>
      <c r="E3" s="207" t="s">
        <v>30</v>
      </c>
      <c r="F3" s="207"/>
      <c r="G3" s="208" t="s">
        <v>31</v>
      </c>
      <c r="H3" s="208"/>
    </row>
    <row r="4" spans="1:20" ht="17.25" customHeight="1" x14ac:dyDescent="0.2">
      <c r="A4" s="204"/>
      <c r="B4" s="205"/>
      <c r="C4" s="17" t="s">
        <v>32</v>
      </c>
      <c r="D4" s="17" t="s">
        <v>33</v>
      </c>
      <c r="E4" s="18" t="s">
        <v>32</v>
      </c>
      <c r="F4" s="20" t="s">
        <v>33</v>
      </c>
      <c r="G4" s="17" t="s">
        <v>32</v>
      </c>
      <c r="H4" s="20" t="s">
        <v>33</v>
      </c>
    </row>
    <row r="5" spans="1:20" s="74" customFormat="1" ht="11.25" customHeight="1" x14ac:dyDescent="0.15">
      <c r="A5" s="73" t="s">
        <v>35</v>
      </c>
      <c r="B5" s="236" t="s">
        <v>36</v>
      </c>
      <c r="C5" s="237"/>
      <c r="D5" s="237"/>
      <c r="E5" s="237"/>
      <c r="F5" s="237"/>
      <c r="G5" s="237"/>
      <c r="H5" s="238"/>
    </row>
    <row r="6" spans="1:20" s="74" customFormat="1" ht="11.25" customHeight="1" outlineLevel="1" x14ac:dyDescent="0.15">
      <c r="A6" s="75"/>
      <c r="B6" s="75" t="s">
        <v>171</v>
      </c>
      <c r="C6" s="76">
        <f>SUM(C7:C18)</f>
        <v>17447545</v>
      </c>
      <c r="D6" s="77">
        <f t="shared" ref="D6:H6" si="0">SUM(D7:D18)</f>
        <v>16734</v>
      </c>
      <c r="E6" s="78">
        <f t="shared" si="0"/>
        <v>-9136193.8699999992</v>
      </c>
      <c r="F6" s="79">
        <f t="shared" si="0"/>
        <v>-8481</v>
      </c>
      <c r="G6" s="76">
        <f t="shared" si="0"/>
        <v>8311351.1299999999</v>
      </c>
      <c r="H6" s="77">
        <f t="shared" si="0"/>
        <v>8253</v>
      </c>
    </row>
    <row r="7" spans="1:20" s="87" customFormat="1" ht="11.25" customHeight="1" outlineLevel="2" x14ac:dyDescent="0.2">
      <c r="A7" s="80"/>
      <c r="B7" s="80" t="s">
        <v>14</v>
      </c>
      <c r="C7" s="81">
        <v>1454483.4</v>
      </c>
      <c r="D7" s="82">
        <v>1395</v>
      </c>
      <c r="E7" s="83">
        <v>0</v>
      </c>
      <c r="F7" s="84">
        <v>0</v>
      </c>
      <c r="G7" s="85">
        <f>C7+E7</f>
        <v>1454483.4</v>
      </c>
      <c r="H7" s="86">
        <f>D7+F7</f>
        <v>1395</v>
      </c>
    </row>
    <row r="8" spans="1:20" s="88" customFormat="1" ht="11.25" customHeight="1" outlineLevel="2" x14ac:dyDescent="0.2">
      <c r="A8" s="80"/>
      <c r="B8" s="80" t="s">
        <v>15</v>
      </c>
      <c r="C8" s="81">
        <v>1454483.4</v>
      </c>
      <c r="D8" s="82">
        <v>1395</v>
      </c>
      <c r="E8" s="83">
        <v>-4390.1899999999996</v>
      </c>
      <c r="F8" s="84">
        <v>0</v>
      </c>
      <c r="G8" s="85">
        <f t="shared" ref="G8:H18" si="1">C8+E8</f>
        <v>1450093.21</v>
      </c>
      <c r="H8" s="86">
        <f t="shared" si="1"/>
        <v>1395</v>
      </c>
      <c r="I8" s="87"/>
      <c r="J8" s="87"/>
      <c r="K8" s="87"/>
      <c r="L8" s="87"/>
      <c r="M8" s="87"/>
      <c r="N8" s="87"/>
      <c r="O8" s="87"/>
      <c r="P8" s="87"/>
      <c r="Q8" s="87"/>
      <c r="R8" s="87"/>
      <c r="S8" s="87"/>
      <c r="T8" s="87"/>
    </row>
    <row r="9" spans="1:20" s="88" customFormat="1" ht="11.25" customHeight="1" outlineLevel="2" x14ac:dyDescent="0.2">
      <c r="A9" s="80"/>
      <c r="B9" s="80" t="s">
        <v>16</v>
      </c>
      <c r="C9" s="81">
        <v>1454483.4</v>
      </c>
      <c r="D9" s="82">
        <v>1395</v>
      </c>
      <c r="E9" s="83">
        <v>-491256.04</v>
      </c>
      <c r="F9" s="84">
        <v>-460</v>
      </c>
      <c r="G9" s="85">
        <f t="shared" si="1"/>
        <v>963227.36</v>
      </c>
      <c r="H9" s="86">
        <f t="shared" si="1"/>
        <v>935</v>
      </c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</row>
    <row r="10" spans="1:20" s="88" customFormat="1" ht="11.25" customHeight="1" outlineLevel="2" x14ac:dyDescent="0.2">
      <c r="A10" s="80"/>
      <c r="B10" s="80" t="s">
        <v>3</v>
      </c>
      <c r="C10" s="81">
        <v>1454483.4</v>
      </c>
      <c r="D10" s="82">
        <v>1395</v>
      </c>
      <c r="E10" s="83">
        <v>-1077874.83</v>
      </c>
      <c r="F10" s="84">
        <v>-1021</v>
      </c>
      <c r="G10" s="85">
        <f t="shared" si="1"/>
        <v>376608.57</v>
      </c>
      <c r="H10" s="86">
        <f t="shared" si="1"/>
        <v>374</v>
      </c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</row>
    <row r="11" spans="1:20" s="88" customFormat="1" ht="11.25" customHeight="1" outlineLevel="2" x14ac:dyDescent="0.2">
      <c r="A11" s="80"/>
      <c r="B11" s="80" t="s">
        <v>4</v>
      </c>
      <c r="C11" s="81">
        <v>1454483.4</v>
      </c>
      <c r="D11" s="82">
        <v>1395</v>
      </c>
      <c r="E11" s="83">
        <v>-985398.18</v>
      </c>
      <c r="F11" s="84">
        <v>-929</v>
      </c>
      <c r="G11" s="85">
        <f t="shared" si="1"/>
        <v>469085.22</v>
      </c>
      <c r="H11" s="86">
        <f t="shared" si="1"/>
        <v>466</v>
      </c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</row>
    <row r="12" spans="1:20" s="88" customFormat="1" ht="11.25" customHeight="1" outlineLevel="2" x14ac:dyDescent="0.2">
      <c r="A12" s="80"/>
      <c r="B12" s="80" t="s">
        <v>5</v>
      </c>
      <c r="C12" s="81">
        <v>1454483.4</v>
      </c>
      <c r="D12" s="82">
        <v>1395</v>
      </c>
      <c r="E12" s="83">
        <v>-1087731.56</v>
      </c>
      <c r="F12" s="84">
        <v>-1031</v>
      </c>
      <c r="G12" s="85">
        <f t="shared" si="1"/>
        <v>366751.84</v>
      </c>
      <c r="H12" s="86">
        <f t="shared" si="1"/>
        <v>364</v>
      </c>
      <c r="I12" s="87"/>
      <c r="J12" s="87"/>
      <c r="K12" s="87"/>
      <c r="L12" s="87"/>
      <c r="M12" s="87"/>
      <c r="N12" s="87"/>
      <c r="O12" s="87"/>
      <c r="P12" s="87"/>
      <c r="Q12" s="87"/>
      <c r="R12" s="87"/>
      <c r="S12" s="87"/>
      <c r="T12" s="87"/>
    </row>
    <row r="13" spans="1:20" s="88" customFormat="1" ht="11.25" customHeight="1" outlineLevel="2" x14ac:dyDescent="0.2">
      <c r="A13" s="80"/>
      <c r="B13" s="80" t="s">
        <v>6</v>
      </c>
      <c r="C13" s="81">
        <v>1454483.4</v>
      </c>
      <c r="D13" s="82">
        <v>1395</v>
      </c>
      <c r="E13" s="83">
        <v>-961654.48</v>
      </c>
      <c r="F13" s="84">
        <v>-905</v>
      </c>
      <c r="G13" s="85">
        <f t="shared" si="1"/>
        <v>492828.92</v>
      </c>
      <c r="H13" s="86">
        <f t="shared" si="1"/>
        <v>490</v>
      </c>
      <c r="I13" s="87"/>
      <c r="J13" s="87"/>
      <c r="K13" s="87"/>
      <c r="L13" s="87"/>
      <c r="M13" s="87"/>
      <c r="N13" s="87"/>
      <c r="O13" s="87"/>
      <c r="P13" s="87"/>
      <c r="Q13" s="87"/>
      <c r="R13" s="87"/>
      <c r="S13" s="87"/>
      <c r="T13" s="87"/>
    </row>
    <row r="14" spans="1:20" s="87" customFormat="1" ht="11.25" customHeight="1" outlineLevel="2" x14ac:dyDescent="0.2">
      <c r="A14" s="80"/>
      <c r="B14" s="80" t="s">
        <v>7</v>
      </c>
      <c r="C14" s="81">
        <v>1454483.4</v>
      </c>
      <c r="D14" s="82">
        <v>1395</v>
      </c>
      <c r="E14" s="83">
        <v>-1138415.22</v>
      </c>
      <c r="F14" s="84">
        <v>-1080</v>
      </c>
      <c r="G14" s="85">
        <f t="shared" si="1"/>
        <v>316068.18</v>
      </c>
      <c r="H14" s="86">
        <f t="shared" si="1"/>
        <v>315</v>
      </c>
    </row>
    <row r="15" spans="1:20" s="87" customFormat="1" ht="11.25" customHeight="1" outlineLevel="2" x14ac:dyDescent="0.2">
      <c r="A15" s="80"/>
      <c r="B15" s="80" t="s">
        <v>8</v>
      </c>
      <c r="C15" s="81">
        <v>1454483.4</v>
      </c>
      <c r="D15" s="82">
        <v>1395</v>
      </c>
      <c r="E15" s="83">
        <v>-1110116.75</v>
      </c>
      <c r="F15" s="84">
        <v>-1053</v>
      </c>
      <c r="G15" s="85">
        <f t="shared" si="1"/>
        <v>344366.65</v>
      </c>
      <c r="H15" s="86">
        <f t="shared" si="1"/>
        <v>342</v>
      </c>
    </row>
    <row r="16" spans="1:20" s="87" customFormat="1" ht="11.25" customHeight="1" outlineLevel="2" x14ac:dyDescent="0.2">
      <c r="A16" s="80"/>
      <c r="B16" s="80" t="s">
        <v>9</v>
      </c>
      <c r="C16" s="81">
        <v>1454483.4</v>
      </c>
      <c r="D16" s="82">
        <v>1395</v>
      </c>
      <c r="E16" s="83">
        <v>-759785.54</v>
      </c>
      <c r="F16" s="84">
        <v>-667</v>
      </c>
      <c r="G16" s="85">
        <f t="shared" si="1"/>
        <v>694697.86</v>
      </c>
      <c r="H16" s="86">
        <f t="shared" si="1"/>
        <v>728</v>
      </c>
    </row>
    <row r="17" spans="1:20" s="87" customFormat="1" ht="11.25" customHeight="1" outlineLevel="2" x14ac:dyDescent="0.2">
      <c r="A17" s="80"/>
      <c r="B17" s="80" t="s">
        <v>10</v>
      </c>
      <c r="C17" s="81">
        <v>1454483.4</v>
      </c>
      <c r="D17" s="82">
        <v>1395</v>
      </c>
      <c r="E17" s="83">
        <v>-759785.54</v>
      </c>
      <c r="F17" s="84">
        <v>-667</v>
      </c>
      <c r="G17" s="85">
        <f t="shared" si="1"/>
        <v>694697.86</v>
      </c>
      <c r="H17" s="86">
        <f t="shared" si="1"/>
        <v>728</v>
      </c>
    </row>
    <row r="18" spans="1:20" s="87" customFormat="1" ht="11.25" customHeight="1" outlineLevel="2" x14ac:dyDescent="0.2">
      <c r="A18" s="80"/>
      <c r="B18" s="80" t="s">
        <v>11</v>
      </c>
      <c r="C18" s="81">
        <v>1448227.6</v>
      </c>
      <c r="D18" s="82">
        <v>1389</v>
      </c>
      <c r="E18" s="83">
        <v>-759785.54</v>
      </c>
      <c r="F18" s="84">
        <v>-668</v>
      </c>
      <c r="G18" s="85">
        <f t="shared" si="1"/>
        <v>688442.06</v>
      </c>
      <c r="H18" s="86">
        <f t="shared" si="1"/>
        <v>721</v>
      </c>
    </row>
    <row r="19" spans="1:20" s="74" customFormat="1" ht="12" customHeight="1" x14ac:dyDescent="0.15">
      <c r="A19" s="73" t="s">
        <v>172</v>
      </c>
      <c r="B19" s="236" t="s">
        <v>173</v>
      </c>
      <c r="C19" s="237"/>
      <c r="D19" s="237"/>
      <c r="E19" s="237"/>
      <c r="F19" s="237"/>
      <c r="G19" s="237"/>
      <c r="H19" s="238"/>
    </row>
    <row r="20" spans="1:20" s="89" customFormat="1" ht="11.25" customHeight="1" outlineLevel="1" x14ac:dyDescent="0.15">
      <c r="A20" s="75"/>
      <c r="B20" s="75" t="s">
        <v>171</v>
      </c>
      <c r="C20" s="76">
        <f>SUM(C21:C32)</f>
        <v>592220</v>
      </c>
      <c r="D20" s="77">
        <f t="shared" ref="D20:H20" si="2">SUM(D21:D32)</f>
        <v>568</v>
      </c>
      <c r="E20" s="78">
        <f t="shared" si="2"/>
        <v>-592220</v>
      </c>
      <c r="F20" s="79">
        <f t="shared" si="2"/>
        <v>-568</v>
      </c>
      <c r="G20" s="76">
        <f t="shared" si="2"/>
        <v>0</v>
      </c>
      <c r="H20" s="76">
        <f t="shared" si="2"/>
        <v>0</v>
      </c>
      <c r="I20" s="74"/>
      <c r="J20" s="74"/>
      <c r="K20" s="74"/>
      <c r="L20" s="74"/>
      <c r="M20" s="74"/>
      <c r="N20" s="74"/>
      <c r="O20" s="74"/>
      <c r="P20" s="74"/>
      <c r="Q20" s="74"/>
      <c r="R20" s="74"/>
      <c r="S20" s="74"/>
      <c r="T20" s="74"/>
    </row>
    <row r="21" spans="1:20" s="88" customFormat="1" ht="11.25" customHeight="1" outlineLevel="2" x14ac:dyDescent="0.2">
      <c r="A21" s="80"/>
      <c r="B21" s="80" t="s">
        <v>14</v>
      </c>
      <c r="C21" s="81">
        <v>49004.12</v>
      </c>
      <c r="D21" s="82">
        <v>47</v>
      </c>
      <c r="E21" s="83">
        <v>-49004.12</v>
      </c>
      <c r="F21" s="84">
        <v>-47</v>
      </c>
      <c r="G21" s="85">
        <f t="shared" ref="G21:H32" si="3">C21+E21</f>
        <v>0</v>
      </c>
      <c r="H21" s="86">
        <f t="shared" si="3"/>
        <v>0</v>
      </c>
      <c r="I21" s="87"/>
      <c r="J21" s="87"/>
      <c r="K21" s="87"/>
      <c r="L21" s="87"/>
      <c r="M21" s="87"/>
      <c r="N21" s="87"/>
      <c r="O21" s="87"/>
      <c r="P21" s="87"/>
      <c r="Q21" s="87"/>
      <c r="R21" s="87"/>
      <c r="S21" s="87"/>
      <c r="T21" s="87"/>
    </row>
    <row r="22" spans="1:20" s="88" customFormat="1" ht="11.25" customHeight="1" outlineLevel="2" x14ac:dyDescent="0.2">
      <c r="A22" s="80"/>
      <c r="B22" s="80" t="s">
        <v>15</v>
      </c>
      <c r="C22" s="81">
        <v>49004.12</v>
      </c>
      <c r="D22" s="82">
        <v>47</v>
      </c>
      <c r="E22" s="83">
        <v>-49004.12</v>
      </c>
      <c r="F22" s="84">
        <v>-47</v>
      </c>
      <c r="G22" s="85">
        <f t="shared" si="3"/>
        <v>0</v>
      </c>
      <c r="H22" s="86">
        <f t="shared" si="3"/>
        <v>0</v>
      </c>
      <c r="I22" s="87"/>
      <c r="J22" s="87"/>
      <c r="K22" s="87"/>
      <c r="L22" s="87"/>
      <c r="M22" s="87"/>
      <c r="N22" s="87"/>
      <c r="O22" s="87"/>
      <c r="P22" s="87"/>
      <c r="Q22" s="87"/>
      <c r="R22" s="87"/>
      <c r="S22" s="87"/>
      <c r="T22" s="87"/>
    </row>
    <row r="23" spans="1:20" s="88" customFormat="1" ht="11.25" customHeight="1" outlineLevel="2" x14ac:dyDescent="0.2">
      <c r="A23" s="80"/>
      <c r="B23" s="80" t="s">
        <v>16</v>
      </c>
      <c r="C23" s="81">
        <v>49004.12</v>
      </c>
      <c r="D23" s="82">
        <v>47</v>
      </c>
      <c r="E23" s="83">
        <v>-49004.12</v>
      </c>
      <c r="F23" s="84">
        <v>-47</v>
      </c>
      <c r="G23" s="85">
        <f t="shared" si="3"/>
        <v>0</v>
      </c>
      <c r="H23" s="86">
        <f t="shared" si="3"/>
        <v>0</v>
      </c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</row>
    <row r="24" spans="1:20" s="88" customFormat="1" ht="11.25" customHeight="1" outlineLevel="2" x14ac:dyDescent="0.2">
      <c r="A24" s="80"/>
      <c r="B24" s="80" t="s">
        <v>3</v>
      </c>
      <c r="C24" s="81">
        <v>49004.12</v>
      </c>
      <c r="D24" s="82">
        <v>47</v>
      </c>
      <c r="E24" s="83">
        <v>-49004.12</v>
      </c>
      <c r="F24" s="84">
        <v>-47</v>
      </c>
      <c r="G24" s="85">
        <f t="shared" si="3"/>
        <v>0</v>
      </c>
      <c r="H24" s="86">
        <f t="shared" si="3"/>
        <v>0</v>
      </c>
      <c r="I24" s="87"/>
      <c r="J24" s="87"/>
      <c r="K24" s="87"/>
      <c r="L24" s="87"/>
      <c r="M24" s="87"/>
      <c r="N24" s="87"/>
      <c r="O24" s="87"/>
      <c r="P24" s="87"/>
      <c r="Q24" s="87"/>
      <c r="R24" s="87"/>
      <c r="S24" s="87"/>
      <c r="T24" s="87"/>
    </row>
    <row r="25" spans="1:20" s="88" customFormat="1" ht="11.25" customHeight="1" outlineLevel="2" x14ac:dyDescent="0.2">
      <c r="A25" s="80"/>
      <c r="B25" s="80" t="s">
        <v>4</v>
      </c>
      <c r="C25" s="81">
        <v>49004.12</v>
      </c>
      <c r="D25" s="82">
        <v>47</v>
      </c>
      <c r="E25" s="83">
        <v>-49004.12</v>
      </c>
      <c r="F25" s="84">
        <v>-47</v>
      </c>
      <c r="G25" s="85">
        <f t="shared" si="3"/>
        <v>0</v>
      </c>
      <c r="H25" s="86">
        <f t="shared" si="3"/>
        <v>0</v>
      </c>
      <c r="I25" s="87"/>
      <c r="J25" s="87"/>
      <c r="K25" s="87"/>
      <c r="L25" s="87"/>
      <c r="M25" s="87"/>
      <c r="N25" s="87"/>
      <c r="O25" s="87"/>
      <c r="P25" s="87"/>
      <c r="Q25" s="87"/>
      <c r="R25" s="87"/>
      <c r="S25" s="87"/>
      <c r="T25" s="87"/>
    </row>
    <row r="26" spans="1:20" s="88" customFormat="1" ht="11.25" customHeight="1" outlineLevel="2" x14ac:dyDescent="0.2">
      <c r="A26" s="80"/>
      <c r="B26" s="80" t="s">
        <v>5</v>
      </c>
      <c r="C26" s="81">
        <v>49004.12</v>
      </c>
      <c r="D26" s="82">
        <v>47</v>
      </c>
      <c r="E26" s="83">
        <v>-49004.12</v>
      </c>
      <c r="F26" s="84">
        <v>-47</v>
      </c>
      <c r="G26" s="85">
        <f t="shared" si="3"/>
        <v>0</v>
      </c>
      <c r="H26" s="86">
        <f t="shared" si="3"/>
        <v>0</v>
      </c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</row>
    <row r="27" spans="1:20" s="88" customFormat="1" ht="11.25" customHeight="1" outlineLevel="2" x14ac:dyDescent="0.2">
      <c r="A27" s="80"/>
      <c r="B27" s="80" t="s">
        <v>6</v>
      </c>
      <c r="C27" s="81">
        <v>49004.12</v>
      </c>
      <c r="D27" s="82">
        <v>47</v>
      </c>
      <c r="E27" s="83">
        <v>-49004.12</v>
      </c>
      <c r="F27" s="84">
        <v>-47</v>
      </c>
      <c r="G27" s="85">
        <f t="shared" si="3"/>
        <v>0</v>
      </c>
      <c r="H27" s="86">
        <f t="shared" si="3"/>
        <v>0</v>
      </c>
      <c r="I27" s="87"/>
      <c r="J27" s="87"/>
      <c r="K27" s="87"/>
      <c r="L27" s="87"/>
      <c r="M27" s="87"/>
      <c r="N27" s="87"/>
      <c r="O27" s="87"/>
      <c r="P27" s="87"/>
      <c r="Q27" s="87"/>
      <c r="R27" s="87"/>
      <c r="S27" s="87"/>
      <c r="T27" s="87"/>
    </row>
    <row r="28" spans="1:20" s="88" customFormat="1" ht="11.25" customHeight="1" outlineLevel="2" x14ac:dyDescent="0.2">
      <c r="A28" s="80"/>
      <c r="B28" s="80" t="s">
        <v>7</v>
      </c>
      <c r="C28" s="81">
        <v>49004.12</v>
      </c>
      <c r="D28" s="82">
        <v>47</v>
      </c>
      <c r="E28" s="83">
        <v>-49004.12</v>
      </c>
      <c r="F28" s="84">
        <v>-47</v>
      </c>
      <c r="G28" s="85">
        <f t="shared" si="3"/>
        <v>0</v>
      </c>
      <c r="H28" s="86">
        <f t="shared" si="3"/>
        <v>0</v>
      </c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</row>
    <row r="29" spans="1:20" s="88" customFormat="1" ht="11.25" customHeight="1" outlineLevel="2" x14ac:dyDescent="0.2">
      <c r="A29" s="80"/>
      <c r="B29" s="80" t="s">
        <v>8</v>
      </c>
      <c r="C29" s="81">
        <v>49004.12</v>
      </c>
      <c r="D29" s="82">
        <v>47</v>
      </c>
      <c r="E29" s="83">
        <v>-49004.12</v>
      </c>
      <c r="F29" s="84">
        <v>-47</v>
      </c>
      <c r="G29" s="85">
        <f t="shared" si="3"/>
        <v>0</v>
      </c>
      <c r="H29" s="86">
        <f t="shared" si="3"/>
        <v>0</v>
      </c>
      <c r="I29" s="87"/>
      <c r="J29" s="87"/>
      <c r="K29" s="87"/>
      <c r="L29" s="87"/>
      <c r="M29" s="87"/>
      <c r="N29" s="87"/>
      <c r="O29" s="87"/>
      <c r="P29" s="87"/>
      <c r="Q29" s="87"/>
      <c r="R29" s="87"/>
      <c r="S29" s="87"/>
      <c r="T29" s="87"/>
    </row>
    <row r="30" spans="1:20" s="88" customFormat="1" ht="11.25" customHeight="1" outlineLevel="2" x14ac:dyDescent="0.2">
      <c r="A30" s="80"/>
      <c r="B30" s="80" t="s">
        <v>9</v>
      </c>
      <c r="C30" s="81">
        <v>49004.12</v>
      </c>
      <c r="D30" s="82">
        <v>47</v>
      </c>
      <c r="E30" s="83">
        <v>-49004.12</v>
      </c>
      <c r="F30" s="84">
        <v>-47</v>
      </c>
      <c r="G30" s="85">
        <f t="shared" si="3"/>
        <v>0</v>
      </c>
      <c r="H30" s="86">
        <f t="shared" si="3"/>
        <v>0</v>
      </c>
      <c r="I30" s="87"/>
      <c r="J30" s="87"/>
      <c r="K30" s="87"/>
      <c r="L30" s="87"/>
      <c r="M30" s="87"/>
      <c r="N30" s="87"/>
      <c r="O30" s="87"/>
      <c r="P30" s="87"/>
      <c r="Q30" s="87"/>
      <c r="R30" s="87"/>
      <c r="S30" s="87"/>
      <c r="T30" s="87"/>
    </row>
    <row r="31" spans="1:20" s="88" customFormat="1" ht="11.25" customHeight="1" outlineLevel="2" x14ac:dyDescent="0.2">
      <c r="A31" s="80"/>
      <c r="B31" s="80" t="s">
        <v>10</v>
      </c>
      <c r="C31" s="81">
        <v>49004.12</v>
      </c>
      <c r="D31" s="82">
        <v>47</v>
      </c>
      <c r="E31" s="83">
        <v>-49004.12</v>
      </c>
      <c r="F31" s="84">
        <v>-47</v>
      </c>
      <c r="G31" s="85">
        <f t="shared" si="3"/>
        <v>0</v>
      </c>
      <c r="H31" s="86">
        <f t="shared" si="3"/>
        <v>0</v>
      </c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</row>
    <row r="32" spans="1:20" s="88" customFormat="1" ht="11.25" customHeight="1" outlineLevel="2" x14ac:dyDescent="0.2">
      <c r="A32" s="80"/>
      <c r="B32" s="80" t="s">
        <v>11</v>
      </c>
      <c r="C32" s="81">
        <v>53174.68</v>
      </c>
      <c r="D32" s="82">
        <v>51</v>
      </c>
      <c r="E32" s="83">
        <v>-53174.68</v>
      </c>
      <c r="F32" s="84">
        <v>-51</v>
      </c>
      <c r="G32" s="85">
        <f t="shared" si="3"/>
        <v>0</v>
      </c>
      <c r="H32" s="86">
        <f t="shared" si="3"/>
        <v>0</v>
      </c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7"/>
    </row>
    <row r="33" spans="1:20" s="74" customFormat="1" ht="11.25" customHeight="1" x14ac:dyDescent="0.15">
      <c r="A33" s="73" t="s">
        <v>102</v>
      </c>
      <c r="B33" s="236" t="s">
        <v>103</v>
      </c>
      <c r="C33" s="237"/>
      <c r="D33" s="237"/>
      <c r="E33" s="237"/>
      <c r="F33" s="237"/>
      <c r="G33" s="237"/>
      <c r="H33" s="238"/>
    </row>
    <row r="34" spans="1:20" s="74" customFormat="1" ht="11.25" customHeight="1" outlineLevel="1" x14ac:dyDescent="0.15">
      <c r="A34" s="75"/>
      <c r="B34" s="75" t="s">
        <v>171</v>
      </c>
      <c r="C34" s="76">
        <f>SUM(C35:C46)</f>
        <v>1610264</v>
      </c>
      <c r="D34" s="77">
        <f t="shared" ref="D34:H34" si="4">SUM(D35:D46)</f>
        <v>1973</v>
      </c>
      <c r="E34" s="78">
        <f t="shared" si="4"/>
        <v>-833141.45</v>
      </c>
      <c r="F34" s="79">
        <f t="shared" si="4"/>
        <v>-988</v>
      </c>
      <c r="G34" s="76">
        <f t="shared" si="4"/>
        <v>777122.55</v>
      </c>
      <c r="H34" s="76">
        <f t="shared" si="4"/>
        <v>985</v>
      </c>
    </row>
    <row r="35" spans="1:20" s="87" customFormat="1" ht="11.25" customHeight="1" outlineLevel="2" x14ac:dyDescent="0.2">
      <c r="A35" s="80"/>
      <c r="B35" s="80" t="s">
        <v>14</v>
      </c>
      <c r="C35" s="81">
        <v>133848.6</v>
      </c>
      <c r="D35" s="82">
        <v>164</v>
      </c>
      <c r="E35" s="83">
        <v>-59711.74</v>
      </c>
      <c r="F35" s="84">
        <v>-72</v>
      </c>
      <c r="G35" s="85">
        <f t="shared" ref="G35:H46" si="5">C35+E35</f>
        <v>74136.86</v>
      </c>
      <c r="H35" s="86">
        <f t="shared" si="5"/>
        <v>92</v>
      </c>
    </row>
    <row r="36" spans="1:20" s="87" customFormat="1" ht="11.25" customHeight="1" outlineLevel="2" x14ac:dyDescent="0.2">
      <c r="A36" s="80"/>
      <c r="B36" s="80" t="s">
        <v>15</v>
      </c>
      <c r="C36" s="81">
        <v>133848.6</v>
      </c>
      <c r="D36" s="82">
        <v>164</v>
      </c>
      <c r="E36" s="83">
        <v>-24220.69</v>
      </c>
      <c r="F36" s="84">
        <v>-29</v>
      </c>
      <c r="G36" s="85">
        <f t="shared" si="5"/>
        <v>109627.91</v>
      </c>
      <c r="H36" s="86">
        <f t="shared" si="5"/>
        <v>135</v>
      </c>
    </row>
    <row r="37" spans="1:20" s="87" customFormat="1" ht="11.25" customHeight="1" outlineLevel="2" x14ac:dyDescent="0.2">
      <c r="A37" s="80"/>
      <c r="B37" s="80" t="s">
        <v>16</v>
      </c>
      <c r="C37" s="81">
        <v>133848.6</v>
      </c>
      <c r="D37" s="82">
        <v>164</v>
      </c>
      <c r="E37" s="83">
        <v>-39994.49</v>
      </c>
      <c r="F37" s="84">
        <v>-48</v>
      </c>
      <c r="G37" s="85">
        <f t="shared" si="5"/>
        <v>93854.11</v>
      </c>
      <c r="H37" s="86">
        <f t="shared" si="5"/>
        <v>116</v>
      </c>
    </row>
    <row r="38" spans="1:20" s="88" customFormat="1" ht="11.25" customHeight="1" outlineLevel="2" x14ac:dyDescent="0.2">
      <c r="A38" s="80"/>
      <c r="B38" s="80" t="s">
        <v>3</v>
      </c>
      <c r="C38" s="81">
        <v>133848.6</v>
      </c>
      <c r="D38" s="82">
        <v>164</v>
      </c>
      <c r="E38" s="83">
        <v>-73908.160000000003</v>
      </c>
      <c r="F38" s="84">
        <v>-90</v>
      </c>
      <c r="G38" s="85">
        <f t="shared" si="5"/>
        <v>59940.44</v>
      </c>
      <c r="H38" s="86">
        <f t="shared" si="5"/>
        <v>74</v>
      </c>
      <c r="I38" s="87"/>
      <c r="J38" s="87"/>
      <c r="K38" s="87"/>
      <c r="L38" s="87"/>
      <c r="M38" s="87"/>
      <c r="N38" s="87"/>
      <c r="O38" s="87"/>
      <c r="P38" s="87"/>
      <c r="Q38" s="87"/>
      <c r="R38" s="87"/>
      <c r="S38" s="87"/>
      <c r="T38" s="87"/>
    </row>
    <row r="39" spans="1:20" s="88" customFormat="1" ht="11.25" customHeight="1" outlineLevel="2" x14ac:dyDescent="0.2">
      <c r="A39" s="80"/>
      <c r="B39" s="80" t="s">
        <v>4</v>
      </c>
      <c r="C39" s="81">
        <v>133848.6</v>
      </c>
      <c r="D39" s="82">
        <v>164</v>
      </c>
      <c r="E39" s="83">
        <v>-95202.79</v>
      </c>
      <c r="F39" s="84">
        <v>-115</v>
      </c>
      <c r="G39" s="85">
        <f t="shared" si="5"/>
        <v>38645.81</v>
      </c>
      <c r="H39" s="86">
        <f t="shared" si="5"/>
        <v>49</v>
      </c>
      <c r="I39" s="87"/>
      <c r="J39" s="87"/>
      <c r="K39" s="87"/>
      <c r="L39" s="87"/>
      <c r="M39" s="87"/>
      <c r="N39" s="87"/>
      <c r="O39" s="87"/>
      <c r="P39" s="87"/>
      <c r="Q39" s="87"/>
      <c r="R39" s="87"/>
      <c r="S39" s="87"/>
      <c r="T39" s="87"/>
    </row>
    <row r="40" spans="1:20" s="88" customFormat="1" ht="11.25" customHeight="1" outlineLevel="2" x14ac:dyDescent="0.2">
      <c r="A40" s="80"/>
      <c r="B40" s="80" t="s">
        <v>5</v>
      </c>
      <c r="C40" s="81">
        <v>133848.6</v>
      </c>
      <c r="D40" s="82">
        <v>164</v>
      </c>
      <c r="E40" s="83">
        <v>-96780.17</v>
      </c>
      <c r="F40" s="84">
        <v>-117</v>
      </c>
      <c r="G40" s="85">
        <f t="shared" si="5"/>
        <v>37068.43</v>
      </c>
      <c r="H40" s="86">
        <f t="shared" si="5"/>
        <v>47</v>
      </c>
      <c r="I40" s="87"/>
      <c r="J40" s="87"/>
      <c r="K40" s="87"/>
      <c r="L40" s="87"/>
      <c r="M40" s="87"/>
      <c r="N40" s="87"/>
      <c r="O40" s="87"/>
      <c r="P40" s="87"/>
      <c r="Q40" s="87"/>
      <c r="R40" s="87"/>
      <c r="S40" s="87"/>
      <c r="T40" s="87"/>
    </row>
    <row r="41" spans="1:20" s="88" customFormat="1" ht="11.25" customHeight="1" outlineLevel="2" x14ac:dyDescent="0.2">
      <c r="A41" s="80"/>
      <c r="B41" s="80" t="s">
        <v>6</v>
      </c>
      <c r="C41" s="81">
        <v>133848.6</v>
      </c>
      <c r="D41" s="82">
        <v>164</v>
      </c>
      <c r="E41" s="83">
        <v>-111765.28</v>
      </c>
      <c r="F41" s="84">
        <v>-136</v>
      </c>
      <c r="G41" s="85">
        <f t="shared" si="5"/>
        <v>22083.32</v>
      </c>
      <c r="H41" s="86">
        <f t="shared" si="5"/>
        <v>28</v>
      </c>
      <c r="I41" s="87"/>
      <c r="J41" s="87"/>
      <c r="K41" s="87"/>
      <c r="L41" s="87"/>
      <c r="M41" s="87"/>
      <c r="N41" s="87"/>
      <c r="O41" s="87"/>
      <c r="P41" s="87"/>
      <c r="Q41" s="87"/>
      <c r="R41" s="87"/>
      <c r="S41" s="87"/>
      <c r="T41" s="87"/>
    </row>
    <row r="42" spans="1:20" s="88" customFormat="1" ht="11.25" customHeight="1" outlineLevel="2" x14ac:dyDescent="0.2">
      <c r="A42" s="80"/>
      <c r="B42" s="80" t="s">
        <v>7</v>
      </c>
      <c r="C42" s="81">
        <v>133848.6</v>
      </c>
      <c r="D42" s="82">
        <v>164</v>
      </c>
      <c r="E42" s="83">
        <v>-78640.3</v>
      </c>
      <c r="F42" s="84">
        <v>-96</v>
      </c>
      <c r="G42" s="85">
        <f t="shared" si="5"/>
        <v>55208.3</v>
      </c>
      <c r="H42" s="86">
        <f t="shared" si="5"/>
        <v>68</v>
      </c>
      <c r="I42" s="87"/>
      <c r="J42" s="87"/>
      <c r="K42" s="87"/>
      <c r="L42" s="87"/>
      <c r="M42" s="87"/>
      <c r="N42" s="87"/>
      <c r="O42" s="87"/>
      <c r="P42" s="87"/>
      <c r="Q42" s="87"/>
      <c r="R42" s="87"/>
      <c r="S42" s="87"/>
      <c r="T42" s="87"/>
    </row>
    <row r="43" spans="1:20" s="88" customFormat="1" ht="11.25" customHeight="1" outlineLevel="2" x14ac:dyDescent="0.2">
      <c r="A43" s="80"/>
      <c r="B43" s="80" t="s">
        <v>8</v>
      </c>
      <c r="C43" s="81">
        <v>133848.6</v>
      </c>
      <c r="D43" s="82">
        <v>164</v>
      </c>
      <c r="E43" s="83">
        <v>-41571.870000000003</v>
      </c>
      <c r="F43" s="84">
        <v>-47</v>
      </c>
      <c r="G43" s="85">
        <f t="shared" si="5"/>
        <v>92276.73</v>
      </c>
      <c r="H43" s="86">
        <f t="shared" si="5"/>
        <v>117</v>
      </c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</row>
    <row r="44" spans="1:20" s="87" customFormat="1" ht="11.25" customHeight="1" outlineLevel="2" x14ac:dyDescent="0.2">
      <c r="A44" s="80"/>
      <c r="B44" s="80" t="s">
        <v>9</v>
      </c>
      <c r="C44" s="81">
        <v>133848.6</v>
      </c>
      <c r="D44" s="82">
        <v>164</v>
      </c>
      <c r="E44" s="83">
        <v>-70448.649999999994</v>
      </c>
      <c r="F44" s="84">
        <v>-79</v>
      </c>
      <c r="G44" s="85">
        <f t="shared" si="5"/>
        <v>63399.95</v>
      </c>
      <c r="H44" s="86">
        <f t="shared" si="5"/>
        <v>85</v>
      </c>
    </row>
    <row r="45" spans="1:20" s="87" customFormat="1" ht="11.25" customHeight="1" outlineLevel="2" x14ac:dyDescent="0.2">
      <c r="A45" s="80"/>
      <c r="B45" s="80" t="s">
        <v>10</v>
      </c>
      <c r="C45" s="81">
        <v>133848.6</v>
      </c>
      <c r="D45" s="82">
        <v>164</v>
      </c>
      <c r="E45" s="83">
        <v>-70448.649999999994</v>
      </c>
      <c r="F45" s="84">
        <v>-79</v>
      </c>
      <c r="G45" s="85">
        <f t="shared" si="5"/>
        <v>63399.95</v>
      </c>
      <c r="H45" s="86">
        <f t="shared" si="5"/>
        <v>85</v>
      </c>
    </row>
    <row r="46" spans="1:20" s="87" customFormat="1" ht="11.25" customHeight="1" outlineLevel="2" x14ac:dyDescent="0.2">
      <c r="A46" s="80"/>
      <c r="B46" s="80" t="s">
        <v>11</v>
      </c>
      <c r="C46" s="81">
        <v>137929.4</v>
      </c>
      <c r="D46" s="82">
        <v>169</v>
      </c>
      <c r="E46" s="83">
        <v>-70448.66</v>
      </c>
      <c r="F46" s="84">
        <v>-80</v>
      </c>
      <c r="G46" s="85">
        <f t="shared" si="5"/>
        <v>67480.740000000005</v>
      </c>
      <c r="H46" s="86">
        <f t="shared" si="5"/>
        <v>89</v>
      </c>
    </row>
    <row r="47" spans="1:20" s="74" customFormat="1" ht="11.25" customHeight="1" x14ac:dyDescent="0.15">
      <c r="A47" s="73" t="s">
        <v>70</v>
      </c>
      <c r="B47" s="236" t="s">
        <v>71</v>
      </c>
      <c r="C47" s="237"/>
      <c r="D47" s="237"/>
      <c r="E47" s="237"/>
      <c r="F47" s="237"/>
      <c r="G47" s="237"/>
      <c r="H47" s="238"/>
    </row>
    <row r="48" spans="1:20" s="74" customFormat="1" ht="11.25" customHeight="1" outlineLevel="1" x14ac:dyDescent="0.15">
      <c r="A48" s="75"/>
      <c r="B48" s="75" t="s">
        <v>171</v>
      </c>
      <c r="C48" s="76">
        <f>SUM(C49:C60)</f>
        <v>39699577</v>
      </c>
      <c r="D48" s="77">
        <f t="shared" ref="D48:H48" si="6">SUM(D49:D60)</f>
        <v>38076</v>
      </c>
      <c r="E48" s="78">
        <f t="shared" si="6"/>
        <v>-7196869.4500000002</v>
      </c>
      <c r="F48" s="79">
        <f t="shared" si="6"/>
        <v>-1163</v>
      </c>
      <c r="G48" s="76">
        <f t="shared" si="6"/>
        <v>32502707.550000001</v>
      </c>
      <c r="H48" s="76">
        <f t="shared" si="6"/>
        <v>36913</v>
      </c>
    </row>
    <row r="49" spans="1:20" s="87" customFormat="1" ht="11.25" customHeight="1" outlineLevel="2" x14ac:dyDescent="0.2">
      <c r="A49" s="80"/>
      <c r="B49" s="80" t="s">
        <v>14</v>
      </c>
      <c r="C49" s="81">
        <v>3308298.08</v>
      </c>
      <c r="D49" s="82">
        <v>3173</v>
      </c>
      <c r="E49" s="83">
        <v>-671787.19</v>
      </c>
      <c r="F49" s="84">
        <v>-109</v>
      </c>
      <c r="G49" s="85">
        <f t="shared" ref="G49:H60" si="7">C49+E49</f>
        <v>2636510.89</v>
      </c>
      <c r="H49" s="86">
        <f t="shared" si="7"/>
        <v>3064</v>
      </c>
    </row>
    <row r="50" spans="1:20" s="87" customFormat="1" ht="11.25" customHeight="1" outlineLevel="2" x14ac:dyDescent="0.2">
      <c r="A50" s="80"/>
      <c r="B50" s="80" t="s">
        <v>15</v>
      </c>
      <c r="C50" s="81">
        <v>3308298.08</v>
      </c>
      <c r="D50" s="82">
        <v>3173</v>
      </c>
      <c r="E50" s="83">
        <v>-1286108.67</v>
      </c>
      <c r="F50" s="84">
        <v>-208</v>
      </c>
      <c r="G50" s="85">
        <f t="shared" si="7"/>
        <v>2022189.41</v>
      </c>
      <c r="H50" s="86">
        <f t="shared" si="7"/>
        <v>2965</v>
      </c>
    </row>
    <row r="51" spans="1:20" s="88" customFormat="1" ht="11.25" customHeight="1" outlineLevel="2" x14ac:dyDescent="0.2">
      <c r="A51" s="80"/>
      <c r="B51" s="80" t="s">
        <v>16</v>
      </c>
      <c r="C51" s="81">
        <v>3308298.08</v>
      </c>
      <c r="D51" s="82">
        <v>3173</v>
      </c>
      <c r="E51" s="83">
        <v>-784611.36</v>
      </c>
      <c r="F51" s="84">
        <v>-127</v>
      </c>
      <c r="G51" s="85">
        <f t="shared" si="7"/>
        <v>2523686.7200000002</v>
      </c>
      <c r="H51" s="86">
        <f t="shared" si="7"/>
        <v>3046</v>
      </c>
      <c r="I51" s="87"/>
      <c r="J51" s="87"/>
      <c r="K51" s="87"/>
      <c r="L51" s="87"/>
      <c r="M51" s="87"/>
      <c r="N51" s="87"/>
      <c r="O51" s="87"/>
      <c r="P51" s="87"/>
      <c r="Q51" s="87"/>
      <c r="R51" s="87"/>
      <c r="S51" s="87"/>
      <c r="T51" s="87"/>
    </row>
    <row r="52" spans="1:20" s="88" customFormat="1" ht="11.25" customHeight="1" outlineLevel="2" x14ac:dyDescent="0.2">
      <c r="A52" s="80"/>
      <c r="B52" s="80" t="s">
        <v>3</v>
      </c>
      <c r="C52" s="81">
        <v>3308298.08</v>
      </c>
      <c r="D52" s="82">
        <v>3173</v>
      </c>
      <c r="E52" s="83">
        <v>-993142.36</v>
      </c>
      <c r="F52" s="84">
        <v>-161</v>
      </c>
      <c r="G52" s="85">
        <f t="shared" si="7"/>
        <v>2315155.7200000002</v>
      </c>
      <c r="H52" s="86">
        <f t="shared" si="7"/>
        <v>3012</v>
      </c>
      <c r="I52" s="87"/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</row>
    <row r="53" spans="1:20" s="88" customFormat="1" ht="11.25" customHeight="1" outlineLevel="2" x14ac:dyDescent="0.2">
      <c r="A53" s="80"/>
      <c r="B53" s="80" t="s">
        <v>4</v>
      </c>
      <c r="C53" s="81">
        <v>3308298.08</v>
      </c>
      <c r="D53" s="82">
        <v>3173</v>
      </c>
      <c r="E53" s="83">
        <v>-845981.94</v>
      </c>
      <c r="F53" s="84">
        <v>-137</v>
      </c>
      <c r="G53" s="85">
        <f t="shared" si="7"/>
        <v>2462316.14</v>
      </c>
      <c r="H53" s="86">
        <f t="shared" si="7"/>
        <v>3036</v>
      </c>
      <c r="I53" s="87"/>
      <c r="J53" s="87"/>
      <c r="K53" s="87"/>
      <c r="L53" s="87"/>
      <c r="M53" s="87"/>
      <c r="N53" s="87"/>
      <c r="O53" s="87"/>
      <c r="P53" s="87"/>
      <c r="Q53" s="87"/>
      <c r="R53" s="87"/>
      <c r="S53" s="87"/>
      <c r="T53" s="87"/>
    </row>
    <row r="54" spans="1:20" s="88" customFormat="1" ht="11.25" customHeight="1" outlineLevel="2" x14ac:dyDescent="0.2">
      <c r="A54" s="80"/>
      <c r="B54" s="80" t="s">
        <v>5</v>
      </c>
      <c r="C54" s="81">
        <v>3308298.08</v>
      </c>
      <c r="D54" s="82">
        <v>3173</v>
      </c>
      <c r="E54" s="83">
        <v>-496679.06</v>
      </c>
      <c r="F54" s="84">
        <v>-80</v>
      </c>
      <c r="G54" s="85">
        <f t="shared" si="7"/>
        <v>2811619.02</v>
      </c>
      <c r="H54" s="86">
        <f t="shared" si="7"/>
        <v>3093</v>
      </c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</row>
    <row r="55" spans="1:20" s="88" customFormat="1" ht="11.25" customHeight="1" outlineLevel="2" x14ac:dyDescent="0.2">
      <c r="A55" s="80"/>
      <c r="B55" s="80" t="s">
        <v>6</v>
      </c>
      <c r="C55" s="81">
        <v>3308298.08</v>
      </c>
      <c r="D55" s="82">
        <v>3173</v>
      </c>
      <c r="E55" s="83">
        <v>-541940.05000000005</v>
      </c>
      <c r="F55" s="84">
        <v>-88</v>
      </c>
      <c r="G55" s="85">
        <f t="shared" si="7"/>
        <v>2766358.03</v>
      </c>
      <c r="H55" s="86">
        <f t="shared" si="7"/>
        <v>3085</v>
      </c>
      <c r="I55" s="87"/>
      <c r="J55" s="87"/>
      <c r="K55" s="87"/>
      <c r="L55" s="87"/>
      <c r="M55" s="87"/>
      <c r="N55" s="87"/>
      <c r="O55" s="87"/>
      <c r="P55" s="87"/>
      <c r="Q55" s="87"/>
      <c r="R55" s="87"/>
      <c r="S55" s="87"/>
      <c r="T55" s="87"/>
    </row>
    <row r="56" spans="1:20" s="88" customFormat="1" ht="11.25" customHeight="1" outlineLevel="2" x14ac:dyDescent="0.2">
      <c r="A56" s="80"/>
      <c r="B56" s="80" t="s">
        <v>7</v>
      </c>
      <c r="C56" s="81">
        <v>3308298.08</v>
      </c>
      <c r="D56" s="82">
        <v>3173</v>
      </c>
      <c r="E56" s="83">
        <v>-563585.63</v>
      </c>
      <c r="F56" s="84">
        <v>-91</v>
      </c>
      <c r="G56" s="85">
        <f t="shared" si="7"/>
        <v>2744712.45</v>
      </c>
      <c r="H56" s="86">
        <f t="shared" si="7"/>
        <v>3082</v>
      </c>
      <c r="I56" s="87"/>
      <c r="J56" s="87"/>
      <c r="K56" s="87"/>
      <c r="L56" s="87"/>
      <c r="M56" s="87"/>
      <c r="N56" s="87"/>
      <c r="O56" s="87"/>
      <c r="P56" s="87"/>
      <c r="Q56" s="87"/>
      <c r="R56" s="87"/>
      <c r="S56" s="87"/>
      <c r="T56" s="87"/>
    </row>
    <row r="57" spans="1:20" s="87" customFormat="1" ht="11.25" customHeight="1" outlineLevel="2" x14ac:dyDescent="0.2">
      <c r="A57" s="80"/>
      <c r="B57" s="80" t="s">
        <v>8</v>
      </c>
      <c r="C57" s="81">
        <v>3308298.08</v>
      </c>
      <c r="D57" s="82">
        <v>3173</v>
      </c>
      <c r="E57" s="83">
        <v>-1013033.19</v>
      </c>
      <c r="F57" s="84">
        <v>-162</v>
      </c>
      <c r="G57" s="85">
        <f t="shared" si="7"/>
        <v>2295264.89</v>
      </c>
      <c r="H57" s="86">
        <f t="shared" si="7"/>
        <v>3011</v>
      </c>
    </row>
    <row r="58" spans="1:20" s="87" customFormat="1" ht="11.25" customHeight="1" outlineLevel="2" x14ac:dyDescent="0.2">
      <c r="A58" s="80"/>
      <c r="B58" s="80" t="s">
        <v>9</v>
      </c>
      <c r="C58" s="81">
        <v>3308298.08</v>
      </c>
      <c r="D58" s="82">
        <v>3173</v>
      </c>
      <c r="E58" s="83">
        <v>0</v>
      </c>
      <c r="F58" s="84">
        <v>0</v>
      </c>
      <c r="G58" s="85">
        <f t="shared" si="7"/>
        <v>3308298.08</v>
      </c>
      <c r="H58" s="86">
        <f t="shared" si="7"/>
        <v>3173</v>
      </c>
    </row>
    <row r="59" spans="1:20" s="87" customFormat="1" ht="11.25" customHeight="1" outlineLevel="2" x14ac:dyDescent="0.2">
      <c r="A59" s="80"/>
      <c r="B59" s="80" t="s">
        <v>10</v>
      </c>
      <c r="C59" s="81">
        <v>3308298.08</v>
      </c>
      <c r="D59" s="82">
        <v>3173</v>
      </c>
      <c r="E59" s="83">
        <v>0</v>
      </c>
      <c r="F59" s="84">
        <v>0</v>
      </c>
      <c r="G59" s="85">
        <f t="shared" si="7"/>
        <v>3308298.08</v>
      </c>
      <c r="H59" s="86">
        <f t="shared" si="7"/>
        <v>3173</v>
      </c>
    </row>
    <row r="60" spans="1:20" s="87" customFormat="1" ht="11.25" customHeight="1" outlineLevel="2" x14ac:dyDescent="0.2">
      <c r="A60" s="80"/>
      <c r="B60" s="80" t="s">
        <v>11</v>
      </c>
      <c r="C60" s="81">
        <v>3308298.12</v>
      </c>
      <c r="D60" s="82">
        <v>3173</v>
      </c>
      <c r="E60" s="83">
        <v>0</v>
      </c>
      <c r="F60" s="84">
        <v>0</v>
      </c>
      <c r="G60" s="85">
        <f t="shared" si="7"/>
        <v>3308298.12</v>
      </c>
      <c r="H60" s="86">
        <f t="shared" si="7"/>
        <v>3173</v>
      </c>
    </row>
    <row r="61" spans="1:20" s="74" customFormat="1" ht="11.25" customHeight="1" x14ac:dyDescent="0.15">
      <c r="A61" s="73" t="s">
        <v>100</v>
      </c>
      <c r="B61" s="236" t="s">
        <v>101</v>
      </c>
      <c r="C61" s="237"/>
      <c r="D61" s="237"/>
      <c r="E61" s="237"/>
      <c r="F61" s="237"/>
      <c r="G61" s="237"/>
      <c r="H61" s="238"/>
    </row>
    <row r="62" spans="1:20" s="74" customFormat="1" ht="11.25" customHeight="1" outlineLevel="1" x14ac:dyDescent="0.15">
      <c r="A62" s="75"/>
      <c r="B62" s="75" t="s">
        <v>171</v>
      </c>
      <c r="C62" s="76">
        <f>SUM(C63:C74)</f>
        <v>19910262</v>
      </c>
      <c r="D62" s="77">
        <f t="shared" ref="D62:H62" si="8">SUM(D63:D74)</f>
        <v>19096</v>
      </c>
      <c r="E62" s="78">
        <f t="shared" si="8"/>
        <v>-6197264.9000000004</v>
      </c>
      <c r="F62" s="79">
        <f t="shared" si="8"/>
        <v>-5652</v>
      </c>
      <c r="G62" s="76">
        <f t="shared" si="8"/>
        <v>13712997.1</v>
      </c>
      <c r="H62" s="76">
        <f t="shared" si="8"/>
        <v>13444</v>
      </c>
    </row>
    <row r="63" spans="1:20" s="87" customFormat="1" ht="11.25" customHeight="1" outlineLevel="2" x14ac:dyDescent="0.2">
      <c r="A63" s="80"/>
      <c r="B63" s="80" t="s">
        <v>14</v>
      </c>
      <c r="C63" s="81">
        <v>1658840.95</v>
      </c>
      <c r="D63" s="82">
        <v>1591</v>
      </c>
      <c r="E63" s="83">
        <v>-591834.91</v>
      </c>
      <c r="F63" s="84">
        <v>-540</v>
      </c>
      <c r="G63" s="85">
        <f t="shared" ref="G63:H74" si="9">C63+E63</f>
        <v>1067006.04</v>
      </c>
      <c r="H63" s="86">
        <f t="shared" si="9"/>
        <v>1051</v>
      </c>
    </row>
    <row r="64" spans="1:20" s="88" customFormat="1" ht="11.25" customHeight="1" outlineLevel="2" x14ac:dyDescent="0.2">
      <c r="A64" s="80"/>
      <c r="B64" s="80" t="s">
        <v>15</v>
      </c>
      <c r="C64" s="81">
        <v>1658840.95</v>
      </c>
      <c r="D64" s="82">
        <v>1591</v>
      </c>
      <c r="E64" s="83">
        <v>-804430.07</v>
      </c>
      <c r="F64" s="84">
        <v>-734</v>
      </c>
      <c r="G64" s="85">
        <f t="shared" si="9"/>
        <v>854410.88</v>
      </c>
      <c r="H64" s="86">
        <f t="shared" si="9"/>
        <v>857</v>
      </c>
      <c r="I64" s="87"/>
      <c r="J64" s="87"/>
      <c r="K64" s="87"/>
      <c r="L64" s="87"/>
      <c r="M64" s="87"/>
      <c r="N64" s="87"/>
      <c r="O64" s="87"/>
      <c r="P64" s="87"/>
      <c r="Q64" s="87"/>
      <c r="R64" s="87"/>
      <c r="S64" s="87"/>
      <c r="T64" s="87"/>
    </row>
    <row r="65" spans="1:20" s="88" customFormat="1" ht="11.25" customHeight="1" outlineLevel="2" x14ac:dyDescent="0.2">
      <c r="A65" s="80"/>
      <c r="B65" s="80" t="s">
        <v>16</v>
      </c>
      <c r="C65" s="81">
        <v>1658840.95</v>
      </c>
      <c r="D65" s="82">
        <v>1591</v>
      </c>
      <c r="E65" s="83">
        <v>-833649.31</v>
      </c>
      <c r="F65" s="84">
        <v>-760</v>
      </c>
      <c r="G65" s="85">
        <f t="shared" si="9"/>
        <v>825191.64</v>
      </c>
      <c r="H65" s="86">
        <f t="shared" si="9"/>
        <v>831</v>
      </c>
      <c r="I65" s="87"/>
      <c r="J65" s="87"/>
      <c r="K65" s="87"/>
      <c r="L65" s="87"/>
      <c r="M65" s="87"/>
      <c r="N65" s="87"/>
      <c r="O65" s="87"/>
      <c r="P65" s="87"/>
      <c r="Q65" s="87"/>
      <c r="R65" s="87"/>
      <c r="S65" s="87"/>
      <c r="T65" s="87"/>
    </row>
    <row r="66" spans="1:20" s="88" customFormat="1" ht="11.25" customHeight="1" outlineLevel="2" x14ac:dyDescent="0.2">
      <c r="A66" s="80"/>
      <c r="B66" s="80" t="s">
        <v>3</v>
      </c>
      <c r="C66" s="81">
        <v>1658840.95</v>
      </c>
      <c r="D66" s="82">
        <v>1591</v>
      </c>
      <c r="E66" s="83">
        <v>-946496.03</v>
      </c>
      <c r="F66" s="84">
        <v>-864</v>
      </c>
      <c r="G66" s="85">
        <f t="shared" si="9"/>
        <v>712344.92</v>
      </c>
      <c r="H66" s="86">
        <f t="shared" si="9"/>
        <v>727</v>
      </c>
      <c r="I66" s="87"/>
      <c r="J66" s="87"/>
      <c r="K66" s="87"/>
      <c r="L66" s="87"/>
      <c r="M66" s="87"/>
      <c r="N66" s="87"/>
      <c r="O66" s="87"/>
      <c r="P66" s="87"/>
      <c r="Q66" s="87"/>
      <c r="R66" s="87"/>
      <c r="S66" s="87"/>
      <c r="T66" s="87"/>
    </row>
    <row r="67" spans="1:20" s="88" customFormat="1" ht="11.25" customHeight="1" outlineLevel="2" x14ac:dyDescent="0.2">
      <c r="A67" s="80"/>
      <c r="B67" s="80" t="s">
        <v>4</v>
      </c>
      <c r="C67" s="81">
        <v>1658840.95</v>
      </c>
      <c r="D67" s="82">
        <v>1591</v>
      </c>
      <c r="E67" s="83">
        <v>-662582.98</v>
      </c>
      <c r="F67" s="84">
        <v>-604</v>
      </c>
      <c r="G67" s="85">
        <f t="shared" si="9"/>
        <v>996257.97</v>
      </c>
      <c r="H67" s="86">
        <f t="shared" si="9"/>
        <v>987</v>
      </c>
      <c r="I67" s="87"/>
      <c r="J67" s="87"/>
      <c r="K67" s="87"/>
      <c r="L67" s="87"/>
      <c r="M67" s="87"/>
      <c r="N67" s="87"/>
      <c r="O67" s="87"/>
      <c r="P67" s="87"/>
      <c r="Q67" s="87"/>
      <c r="R67" s="87"/>
      <c r="S67" s="87"/>
      <c r="T67" s="87"/>
    </row>
    <row r="68" spans="1:20" s="88" customFormat="1" ht="11.25" customHeight="1" outlineLevel="2" x14ac:dyDescent="0.2">
      <c r="A68" s="80"/>
      <c r="B68" s="80" t="s">
        <v>5</v>
      </c>
      <c r="C68" s="81">
        <v>1658840.95</v>
      </c>
      <c r="D68" s="82">
        <v>1591</v>
      </c>
      <c r="E68" s="83">
        <v>-691583.35</v>
      </c>
      <c r="F68" s="84">
        <v>-631</v>
      </c>
      <c r="G68" s="85">
        <f t="shared" si="9"/>
        <v>967257.59999999998</v>
      </c>
      <c r="H68" s="86">
        <f t="shared" si="9"/>
        <v>960</v>
      </c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</row>
    <row r="69" spans="1:20" s="88" customFormat="1" ht="11.25" customHeight="1" outlineLevel="2" x14ac:dyDescent="0.2">
      <c r="A69" s="80"/>
      <c r="B69" s="80" t="s">
        <v>6</v>
      </c>
      <c r="C69" s="81">
        <v>1658840.95</v>
      </c>
      <c r="D69" s="82">
        <v>1591</v>
      </c>
      <c r="E69" s="83">
        <v>-917276.79</v>
      </c>
      <c r="F69" s="84">
        <v>-836</v>
      </c>
      <c r="G69" s="85">
        <f t="shared" si="9"/>
        <v>741564.16</v>
      </c>
      <c r="H69" s="86">
        <f t="shared" si="9"/>
        <v>755</v>
      </c>
      <c r="I69" s="87"/>
      <c r="J69" s="87"/>
      <c r="K69" s="87"/>
      <c r="L69" s="87"/>
      <c r="M69" s="87"/>
      <c r="N69" s="87"/>
      <c r="O69" s="87"/>
      <c r="P69" s="87"/>
      <c r="Q69" s="87"/>
      <c r="R69" s="87"/>
      <c r="S69" s="87"/>
      <c r="T69" s="87"/>
    </row>
    <row r="70" spans="1:20" s="87" customFormat="1" ht="11.25" customHeight="1" outlineLevel="2" x14ac:dyDescent="0.2">
      <c r="A70" s="80"/>
      <c r="B70" s="80" t="s">
        <v>7</v>
      </c>
      <c r="C70" s="81">
        <v>1658840.95</v>
      </c>
      <c r="D70" s="82">
        <v>1591</v>
      </c>
      <c r="E70" s="83">
        <v>-298634.95</v>
      </c>
      <c r="F70" s="84">
        <v>-273</v>
      </c>
      <c r="G70" s="85">
        <f t="shared" si="9"/>
        <v>1360206</v>
      </c>
      <c r="H70" s="86">
        <f t="shared" si="9"/>
        <v>1318</v>
      </c>
    </row>
    <row r="71" spans="1:20" s="87" customFormat="1" ht="11.25" customHeight="1" outlineLevel="2" x14ac:dyDescent="0.2">
      <c r="A71" s="80"/>
      <c r="B71" s="80" t="s">
        <v>8</v>
      </c>
      <c r="C71" s="81">
        <v>1658840.95</v>
      </c>
      <c r="D71" s="82">
        <v>1591</v>
      </c>
      <c r="E71" s="83">
        <v>-450776.51</v>
      </c>
      <c r="F71" s="84">
        <v>-410</v>
      </c>
      <c r="G71" s="85">
        <f t="shared" si="9"/>
        <v>1208064.44</v>
      </c>
      <c r="H71" s="86">
        <f t="shared" si="9"/>
        <v>1181</v>
      </c>
    </row>
    <row r="72" spans="1:20" s="88" customFormat="1" ht="11.25" customHeight="1" outlineLevel="2" x14ac:dyDescent="0.2">
      <c r="A72" s="80"/>
      <c r="B72" s="80" t="s">
        <v>9</v>
      </c>
      <c r="C72" s="81">
        <v>1658840.95</v>
      </c>
      <c r="D72" s="82">
        <v>1591</v>
      </c>
      <c r="E72" s="83">
        <v>0</v>
      </c>
      <c r="F72" s="84">
        <v>0</v>
      </c>
      <c r="G72" s="85">
        <f t="shared" si="9"/>
        <v>1658840.95</v>
      </c>
      <c r="H72" s="86">
        <f t="shared" si="9"/>
        <v>1591</v>
      </c>
      <c r="I72" s="87"/>
      <c r="J72" s="87"/>
      <c r="K72" s="87"/>
      <c r="L72" s="87"/>
      <c r="M72" s="87"/>
      <c r="N72" s="87"/>
      <c r="O72" s="87"/>
      <c r="P72" s="87"/>
      <c r="Q72" s="87"/>
      <c r="R72" s="87"/>
      <c r="S72" s="87"/>
      <c r="T72" s="87"/>
    </row>
    <row r="73" spans="1:20" s="88" customFormat="1" ht="11.25" customHeight="1" outlineLevel="2" x14ac:dyDescent="0.2">
      <c r="A73" s="80"/>
      <c r="B73" s="80" t="s">
        <v>10</v>
      </c>
      <c r="C73" s="81">
        <v>1658840.95</v>
      </c>
      <c r="D73" s="82">
        <v>1591</v>
      </c>
      <c r="E73" s="83">
        <v>0</v>
      </c>
      <c r="F73" s="84">
        <v>0</v>
      </c>
      <c r="G73" s="85">
        <f t="shared" si="9"/>
        <v>1658840.95</v>
      </c>
      <c r="H73" s="86">
        <f t="shared" si="9"/>
        <v>1591</v>
      </c>
      <c r="I73" s="87"/>
      <c r="J73" s="87"/>
      <c r="K73" s="87"/>
      <c r="L73" s="87"/>
      <c r="M73" s="87"/>
      <c r="N73" s="87"/>
      <c r="O73" s="87"/>
      <c r="P73" s="87"/>
      <c r="Q73" s="87"/>
      <c r="R73" s="87"/>
      <c r="S73" s="87"/>
      <c r="T73" s="87"/>
    </row>
    <row r="74" spans="1:20" s="88" customFormat="1" ht="11.25" customHeight="1" outlineLevel="2" x14ac:dyDescent="0.2">
      <c r="A74" s="80"/>
      <c r="B74" s="80" t="s">
        <v>11</v>
      </c>
      <c r="C74" s="81">
        <v>1663011.55</v>
      </c>
      <c r="D74" s="82">
        <v>1595</v>
      </c>
      <c r="E74" s="83">
        <v>0</v>
      </c>
      <c r="F74" s="84">
        <v>0</v>
      </c>
      <c r="G74" s="85">
        <f t="shared" si="9"/>
        <v>1663011.55</v>
      </c>
      <c r="H74" s="86">
        <f t="shared" si="9"/>
        <v>1595</v>
      </c>
      <c r="I74" s="87"/>
      <c r="J74" s="87"/>
      <c r="K74" s="87"/>
      <c r="L74" s="87"/>
      <c r="M74" s="87"/>
      <c r="N74" s="87"/>
      <c r="O74" s="87"/>
      <c r="P74" s="87"/>
      <c r="Q74" s="87"/>
      <c r="R74" s="87"/>
      <c r="S74" s="87"/>
      <c r="T74" s="87"/>
    </row>
    <row r="75" spans="1:20" s="89" customFormat="1" ht="11.25" customHeight="1" x14ac:dyDescent="0.15">
      <c r="A75" s="73" t="s">
        <v>161</v>
      </c>
      <c r="B75" s="236" t="s">
        <v>162</v>
      </c>
      <c r="C75" s="237"/>
      <c r="D75" s="237"/>
      <c r="E75" s="237"/>
      <c r="F75" s="237"/>
      <c r="G75" s="237"/>
      <c r="H75" s="238"/>
      <c r="I75" s="74"/>
      <c r="J75" s="74"/>
      <c r="K75" s="74"/>
      <c r="L75" s="74"/>
      <c r="M75" s="74"/>
      <c r="N75" s="74"/>
      <c r="O75" s="74"/>
      <c r="P75" s="74"/>
      <c r="Q75" s="74"/>
      <c r="R75" s="74"/>
      <c r="S75" s="74"/>
      <c r="T75" s="74"/>
    </row>
    <row r="76" spans="1:20" s="74" customFormat="1" ht="11.25" customHeight="1" outlineLevel="1" x14ac:dyDescent="0.15">
      <c r="A76" s="75"/>
      <c r="B76" s="75" t="s">
        <v>171</v>
      </c>
      <c r="C76" s="76">
        <f>SUM(C77:C88)</f>
        <v>36943934.719999999</v>
      </c>
      <c r="D76" s="77">
        <f t="shared" ref="D76:H76" si="10">SUM(D77:D88)</f>
        <v>45693</v>
      </c>
      <c r="E76" s="78">
        <f t="shared" si="10"/>
        <v>9909968.5999999996</v>
      </c>
      <c r="F76" s="79">
        <f t="shared" si="10"/>
        <v>15282</v>
      </c>
      <c r="G76" s="76">
        <f t="shared" si="10"/>
        <v>46853903.32</v>
      </c>
      <c r="H76" s="76">
        <f t="shared" si="10"/>
        <v>60975</v>
      </c>
    </row>
    <row r="77" spans="1:20" s="87" customFormat="1" ht="11.25" customHeight="1" outlineLevel="2" x14ac:dyDescent="0.2">
      <c r="A77" s="80"/>
      <c r="B77" s="80" t="s">
        <v>14</v>
      </c>
      <c r="C77" s="81">
        <v>3251912.95</v>
      </c>
      <c r="D77" s="82">
        <v>4022</v>
      </c>
      <c r="E77" s="83">
        <v>0</v>
      </c>
      <c r="F77" s="84">
        <v>0</v>
      </c>
      <c r="G77" s="85">
        <f t="shared" ref="G77:H88" si="11">C77+E77</f>
        <v>3251912.95</v>
      </c>
      <c r="H77" s="86">
        <f t="shared" si="11"/>
        <v>4022</v>
      </c>
    </row>
    <row r="78" spans="1:20" s="87" customFormat="1" ht="11.25" customHeight="1" outlineLevel="2" x14ac:dyDescent="0.2">
      <c r="A78" s="80"/>
      <c r="B78" s="80" t="s">
        <v>15</v>
      </c>
      <c r="C78" s="81">
        <v>3251912.95</v>
      </c>
      <c r="D78" s="82">
        <v>4022</v>
      </c>
      <c r="E78" s="83">
        <v>0</v>
      </c>
      <c r="F78" s="84">
        <v>0</v>
      </c>
      <c r="G78" s="85">
        <f t="shared" si="11"/>
        <v>3251912.95</v>
      </c>
      <c r="H78" s="86">
        <f t="shared" si="11"/>
        <v>4022</v>
      </c>
    </row>
    <row r="79" spans="1:20" s="87" customFormat="1" ht="11.25" customHeight="1" outlineLevel="2" x14ac:dyDescent="0.2">
      <c r="A79" s="80"/>
      <c r="B79" s="80" t="s">
        <v>16</v>
      </c>
      <c r="C79" s="81">
        <v>3251912.95</v>
      </c>
      <c r="D79" s="82">
        <v>4022</v>
      </c>
      <c r="E79" s="83">
        <v>0</v>
      </c>
      <c r="F79" s="84">
        <v>0</v>
      </c>
      <c r="G79" s="85">
        <f t="shared" si="11"/>
        <v>3251912.95</v>
      </c>
      <c r="H79" s="86">
        <f t="shared" si="11"/>
        <v>4022</v>
      </c>
    </row>
    <row r="80" spans="1:20" s="88" customFormat="1" ht="11.25" customHeight="1" outlineLevel="2" x14ac:dyDescent="0.2">
      <c r="A80" s="80"/>
      <c r="B80" s="80" t="s">
        <v>3</v>
      </c>
      <c r="C80" s="81">
        <v>3251912.95</v>
      </c>
      <c r="D80" s="82">
        <v>4022</v>
      </c>
      <c r="E80" s="83">
        <v>0</v>
      </c>
      <c r="F80" s="84">
        <v>0</v>
      </c>
      <c r="G80" s="85">
        <f t="shared" si="11"/>
        <v>3251912.95</v>
      </c>
      <c r="H80" s="86">
        <f t="shared" si="11"/>
        <v>4022</v>
      </c>
      <c r="I80" s="87"/>
      <c r="J80" s="87"/>
      <c r="K80" s="87"/>
      <c r="L80" s="87"/>
      <c r="M80" s="87"/>
      <c r="N80" s="87"/>
      <c r="O80" s="87"/>
      <c r="P80" s="87"/>
      <c r="Q80" s="87"/>
      <c r="R80" s="87"/>
      <c r="S80" s="87"/>
      <c r="T80" s="87"/>
    </row>
    <row r="81" spans="1:20" s="88" customFormat="1" ht="11.25" customHeight="1" outlineLevel="2" x14ac:dyDescent="0.2">
      <c r="A81" s="80"/>
      <c r="B81" s="80" t="s">
        <v>4</v>
      </c>
      <c r="C81" s="81">
        <v>3251912.95</v>
      </c>
      <c r="D81" s="82">
        <v>4022</v>
      </c>
      <c r="E81" s="83">
        <v>0</v>
      </c>
      <c r="F81" s="84">
        <v>0</v>
      </c>
      <c r="G81" s="85">
        <f t="shared" si="11"/>
        <v>3251912.95</v>
      </c>
      <c r="H81" s="86">
        <f t="shared" si="11"/>
        <v>4022</v>
      </c>
      <c r="I81" s="87"/>
      <c r="J81" s="87"/>
      <c r="K81" s="87"/>
      <c r="L81" s="87"/>
      <c r="M81" s="87"/>
      <c r="N81" s="87"/>
      <c r="O81" s="87"/>
      <c r="P81" s="87"/>
      <c r="Q81" s="87"/>
      <c r="R81" s="87"/>
      <c r="S81" s="87"/>
      <c r="T81" s="87"/>
    </row>
    <row r="82" spans="1:20" s="88" customFormat="1" ht="11.25" customHeight="1" outlineLevel="2" x14ac:dyDescent="0.2">
      <c r="A82" s="80"/>
      <c r="B82" s="80" t="s">
        <v>5</v>
      </c>
      <c r="C82" s="81">
        <v>2954332.48</v>
      </c>
      <c r="D82" s="82">
        <v>3654</v>
      </c>
      <c r="E82" s="83">
        <v>0</v>
      </c>
      <c r="F82" s="84">
        <v>0</v>
      </c>
      <c r="G82" s="85">
        <f t="shared" si="11"/>
        <v>2954332.48</v>
      </c>
      <c r="H82" s="86">
        <f t="shared" si="11"/>
        <v>3654</v>
      </c>
      <c r="I82" s="87"/>
      <c r="J82" s="87"/>
      <c r="K82" s="87"/>
      <c r="L82" s="87"/>
      <c r="M82" s="87"/>
      <c r="N82" s="87"/>
      <c r="O82" s="87"/>
      <c r="P82" s="87"/>
      <c r="Q82" s="87"/>
      <c r="R82" s="87"/>
      <c r="S82" s="87"/>
      <c r="T82" s="87"/>
    </row>
    <row r="83" spans="1:20" s="88" customFormat="1" ht="11.25" customHeight="1" outlineLevel="2" x14ac:dyDescent="0.2">
      <c r="A83" s="80"/>
      <c r="B83" s="80" t="s">
        <v>6</v>
      </c>
      <c r="C83" s="81">
        <v>2954332.48</v>
      </c>
      <c r="D83" s="82">
        <v>3654</v>
      </c>
      <c r="E83" s="83">
        <v>0</v>
      </c>
      <c r="F83" s="84">
        <v>0</v>
      </c>
      <c r="G83" s="85">
        <f t="shared" si="11"/>
        <v>2954332.48</v>
      </c>
      <c r="H83" s="86">
        <f t="shared" si="11"/>
        <v>3654</v>
      </c>
      <c r="I83" s="87"/>
      <c r="J83" s="87"/>
      <c r="K83" s="87"/>
      <c r="L83" s="87"/>
      <c r="M83" s="87"/>
      <c r="N83" s="87"/>
      <c r="O83" s="87"/>
      <c r="P83" s="87"/>
      <c r="Q83" s="87"/>
      <c r="R83" s="87"/>
      <c r="S83" s="87"/>
      <c r="T83" s="87"/>
    </row>
    <row r="84" spans="1:20" s="88" customFormat="1" ht="11.25" customHeight="1" outlineLevel="2" x14ac:dyDescent="0.2">
      <c r="A84" s="80"/>
      <c r="B84" s="80" t="s">
        <v>7</v>
      </c>
      <c r="C84" s="81">
        <v>2954332.48</v>
      </c>
      <c r="D84" s="82">
        <v>3654</v>
      </c>
      <c r="E84" s="83">
        <v>0</v>
      </c>
      <c r="F84" s="84">
        <v>0</v>
      </c>
      <c r="G84" s="85">
        <f t="shared" si="11"/>
        <v>2954332.48</v>
      </c>
      <c r="H84" s="86">
        <f t="shared" si="11"/>
        <v>3654</v>
      </c>
      <c r="I84" s="87"/>
      <c r="J84" s="87"/>
      <c r="K84" s="87"/>
      <c r="L84" s="87"/>
      <c r="M84" s="87"/>
      <c r="N84" s="87"/>
      <c r="O84" s="87"/>
      <c r="P84" s="87"/>
      <c r="Q84" s="87"/>
      <c r="R84" s="87"/>
      <c r="S84" s="87"/>
      <c r="T84" s="87"/>
    </row>
    <row r="85" spans="1:20" s="88" customFormat="1" ht="11.25" customHeight="1" outlineLevel="2" x14ac:dyDescent="0.2">
      <c r="A85" s="80"/>
      <c r="B85" s="80" t="s">
        <v>8</v>
      </c>
      <c r="C85" s="81">
        <v>2954332.48</v>
      </c>
      <c r="D85" s="82">
        <v>3654</v>
      </c>
      <c r="E85" s="83">
        <v>7063532.8200000003</v>
      </c>
      <c r="F85" s="84">
        <v>10892</v>
      </c>
      <c r="G85" s="85">
        <f t="shared" si="11"/>
        <v>10017865.300000001</v>
      </c>
      <c r="H85" s="86">
        <f t="shared" si="11"/>
        <v>14546</v>
      </c>
      <c r="I85" s="87"/>
      <c r="J85" s="87"/>
      <c r="K85" s="87"/>
      <c r="L85" s="87"/>
      <c r="M85" s="87"/>
      <c r="N85" s="87"/>
      <c r="O85" s="87"/>
      <c r="P85" s="87"/>
      <c r="Q85" s="87"/>
      <c r="R85" s="87"/>
      <c r="S85" s="87"/>
      <c r="T85" s="87"/>
    </row>
    <row r="86" spans="1:20" s="88" customFormat="1" ht="11.25" customHeight="1" outlineLevel="2" x14ac:dyDescent="0.2">
      <c r="A86" s="80"/>
      <c r="B86" s="80" t="s">
        <v>9</v>
      </c>
      <c r="C86" s="81">
        <v>2954332.48</v>
      </c>
      <c r="D86" s="82">
        <v>3654</v>
      </c>
      <c r="E86" s="83">
        <v>948811.93</v>
      </c>
      <c r="F86" s="84">
        <v>1463</v>
      </c>
      <c r="G86" s="85">
        <f t="shared" si="11"/>
        <v>3903144.41</v>
      </c>
      <c r="H86" s="86">
        <f t="shared" si="11"/>
        <v>5117</v>
      </c>
      <c r="I86" s="87"/>
      <c r="J86" s="87"/>
      <c r="K86" s="87"/>
      <c r="L86" s="87"/>
      <c r="M86" s="87"/>
      <c r="N86" s="87"/>
      <c r="O86" s="87"/>
      <c r="P86" s="87"/>
      <c r="Q86" s="87"/>
      <c r="R86" s="87"/>
      <c r="S86" s="87"/>
      <c r="T86" s="87"/>
    </row>
    <row r="87" spans="1:20" s="88" customFormat="1" ht="11.25" customHeight="1" outlineLevel="2" x14ac:dyDescent="0.2">
      <c r="A87" s="80"/>
      <c r="B87" s="80" t="s">
        <v>10</v>
      </c>
      <c r="C87" s="81">
        <v>2954332.48</v>
      </c>
      <c r="D87" s="82">
        <v>3654</v>
      </c>
      <c r="E87" s="83">
        <v>948811.93</v>
      </c>
      <c r="F87" s="84">
        <v>1463</v>
      </c>
      <c r="G87" s="85">
        <f t="shared" si="11"/>
        <v>3903144.41</v>
      </c>
      <c r="H87" s="86">
        <f t="shared" si="11"/>
        <v>5117</v>
      </c>
      <c r="I87" s="87"/>
      <c r="J87" s="87"/>
      <c r="K87" s="87"/>
      <c r="L87" s="87"/>
      <c r="M87" s="87"/>
      <c r="N87" s="87"/>
      <c r="O87" s="87"/>
      <c r="P87" s="87"/>
      <c r="Q87" s="87"/>
      <c r="R87" s="87"/>
      <c r="S87" s="87"/>
      <c r="T87" s="87"/>
    </row>
    <row r="88" spans="1:20" s="88" customFormat="1" ht="11.25" customHeight="1" outlineLevel="2" x14ac:dyDescent="0.2">
      <c r="A88" s="80"/>
      <c r="B88" s="80" t="s">
        <v>11</v>
      </c>
      <c r="C88" s="81">
        <v>2958375.09</v>
      </c>
      <c r="D88" s="82">
        <v>3659</v>
      </c>
      <c r="E88" s="83">
        <v>948811.92</v>
      </c>
      <c r="F88" s="84">
        <v>1464</v>
      </c>
      <c r="G88" s="85">
        <f t="shared" si="11"/>
        <v>3907187.01</v>
      </c>
      <c r="H88" s="86">
        <f t="shared" si="11"/>
        <v>5123</v>
      </c>
      <c r="I88" s="87"/>
      <c r="J88" s="87"/>
      <c r="K88" s="87"/>
      <c r="L88" s="87"/>
      <c r="M88" s="87"/>
      <c r="N88" s="87"/>
      <c r="O88" s="87"/>
      <c r="P88" s="87"/>
      <c r="Q88" s="87"/>
      <c r="R88" s="87"/>
      <c r="S88" s="87"/>
      <c r="T88" s="87"/>
    </row>
    <row r="89" spans="1:20" s="74" customFormat="1" ht="11.25" customHeight="1" x14ac:dyDescent="0.15">
      <c r="A89" s="73" t="s">
        <v>115</v>
      </c>
      <c r="B89" s="236" t="s">
        <v>116</v>
      </c>
      <c r="C89" s="237"/>
      <c r="D89" s="237"/>
      <c r="E89" s="237"/>
      <c r="F89" s="237"/>
      <c r="G89" s="237"/>
      <c r="H89" s="238"/>
    </row>
    <row r="90" spans="1:20" s="74" customFormat="1" ht="11.25" customHeight="1" outlineLevel="1" x14ac:dyDescent="0.15">
      <c r="A90" s="75"/>
      <c r="B90" s="75" t="s">
        <v>171</v>
      </c>
      <c r="C90" s="76">
        <f>SUM(C91:C102)</f>
        <v>11517836</v>
      </c>
      <c r="D90" s="77">
        <f t="shared" ref="D90:H90" si="12">SUM(D91:D102)</f>
        <v>10170</v>
      </c>
      <c r="E90" s="78">
        <f t="shared" si="12"/>
        <v>97058.37</v>
      </c>
      <c r="F90" s="79">
        <f t="shared" si="12"/>
        <v>4434</v>
      </c>
      <c r="G90" s="76">
        <f t="shared" si="12"/>
        <v>11614894.369999999</v>
      </c>
      <c r="H90" s="76">
        <f t="shared" si="12"/>
        <v>14604</v>
      </c>
    </row>
    <row r="91" spans="1:20" s="87" customFormat="1" ht="11.25" customHeight="1" outlineLevel="2" x14ac:dyDescent="0.2">
      <c r="A91" s="80"/>
      <c r="B91" s="80" t="s">
        <v>14</v>
      </c>
      <c r="C91" s="81">
        <v>960385.93</v>
      </c>
      <c r="D91" s="82">
        <v>848</v>
      </c>
      <c r="E91" s="83">
        <v>0</v>
      </c>
      <c r="F91" s="84">
        <v>0</v>
      </c>
      <c r="G91" s="85">
        <f t="shared" ref="G91:H102" si="13">C91+E91</f>
        <v>960385.93</v>
      </c>
      <c r="H91" s="86">
        <f t="shared" si="13"/>
        <v>848</v>
      </c>
    </row>
    <row r="92" spans="1:20" s="87" customFormat="1" ht="11.25" customHeight="1" outlineLevel="2" x14ac:dyDescent="0.2">
      <c r="A92" s="80"/>
      <c r="B92" s="80" t="s">
        <v>15</v>
      </c>
      <c r="C92" s="81">
        <v>960385.93</v>
      </c>
      <c r="D92" s="82">
        <v>848</v>
      </c>
      <c r="E92" s="83">
        <v>0</v>
      </c>
      <c r="F92" s="84">
        <v>0</v>
      </c>
      <c r="G92" s="85">
        <f t="shared" si="13"/>
        <v>960385.93</v>
      </c>
      <c r="H92" s="86">
        <f t="shared" si="13"/>
        <v>848</v>
      </c>
    </row>
    <row r="93" spans="1:20" s="87" customFormat="1" ht="11.25" customHeight="1" outlineLevel="2" x14ac:dyDescent="0.2">
      <c r="A93" s="80"/>
      <c r="B93" s="80" t="s">
        <v>16</v>
      </c>
      <c r="C93" s="81">
        <v>960385.93</v>
      </c>
      <c r="D93" s="82">
        <v>848</v>
      </c>
      <c r="E93" s="83">
        <v>0</v>
      </c>
      <c r="F93" s="84">
        <v>0</v>
      </c>
      <c r="G93" s="85">
        <f t="shared" si="13"/>
        <v>960385.93</v>
      </c>
      <c r="H93" s="86">
        <f t="shared" si="13"/>
        <v>848</v>
      </c>
    </row>
    <row r="94" spans="1:20" s="88" customFormat="1" ht="11.25" customHeight="1" outlineLevel="2" x14ac:dyDescent="0.2">
      <c r="A94" s="80"/>
      <c r="B94" s="80" t="s">
        <v>3</v>
      </c>
      <c r="C94" s="81">
        <v>960385.93</v>
      </c>
      <c r="D94" s="82">
        <v>848</v>
      </c>
      <c r="E94" s="83">
        <v>0</v>
      </c>
      <c r="F94" s="84">
        <v>0</v>
      </c>
      <c r="G94" s="85">
        <f t="shared" si="13"/>
        <v>960385.93</v>
      </c>
      <c r="H94" s="86">
        <f t="shared" si="13"/>
        <v>848</v>
      </c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</row>
    <row r="95" spans="1:20" s="88" customFormat="1" ht="11.25" customHeight="1" outlineLevel="2" x14ac:dyDescent="0.2">
      <c r="A95" s="80"/>
      <c r="B95" s="80" t="s">
        <v>4</v>
      </c>
      <c r="C95" s="81">
        <v>960385.93</v>
      </c>
      <c r="D95" s="82">
        <v>848</v>
      </c>
      <c r="E95" s="83">
        <v>0</v>
      </c>
      <c r="F95" s="84">
        <v>0</v>
      </c>
      <c r="G95" s="85">
        <f t="shared" si="13"/>
        <v>960385.93</v>
      </c>
      <c r="H95" s="86">
        <f t="shared" si="13"/>
        <v>848</v>
      </c>
      <c r="I95" s="87"/>
      <c r="J95" s="87"/>
      <c r="K95" s="87"/>
      <c r="L95" s="87"/>
      <c r="M95" s="87"/>
      <c r="N95" s="87"/>
      <c r="O95" s="87"/>
      <c r="P95" s="87"/>
      <c r="Q95" s="87"/>
      <c r="R95" s="87"/>
      <c r="S95" s="87"/>
      <c r="T95" s="87"/>
    </row>
    <row r="96" spans="1:20" s="88" customFormat="1" ht="11.25" customHeight="1" outlineLevel="2" x14ac:dyDescent="0.2">
      <c r="A96" s="80"/>
      <c r="B96" s="80" t="s">
        <v>5</v>
      </c>
      <c r="C96" s="81">
        <v>960385.93</v>
      </c>
      <c r="D96" s="82">
        <v>848</v>
      </c>
      <c r="E96" s="83">
        <v>0</v>
      </c>
      <c r="F96" s="84">
        <v>0</v>
      </c>
      <c r="G96" s="85">
        <f t="shared" si="13"/>
        <v>960385.93</v>
      </c>
      <c r="H96" s="86">
        <f t="shared" si="13"/>
        <v>848</v>
      </c>
      <c r="I96" s="87"/>
      <c r="J96" s="87"/>
      <c r="K96" s="87"/>
      <c r="L96" s="87"/>
      <c r="M96" s="87"/>
      <c r="N96" s="87"/>
      <c r="O96" s="87"/>
      <c r="P96" s="87"/>
      <c r="Q96" s="87"/>
      <c r="R96" s="87"/>
      <c r="S96" s="87"/>
      <c r="T96" s="87"/>
    </row>
    <row r="97" spans="1:20" s="88" customFormat="1" ht="11.25" customHeight="1" outlineLevel="2" x14ac:dyDescent="0.2">
      <c r="A97" s="80"/>
      <c r="B97" s="80" t="s">
        <v>6</v>
      </c>
      <c r="C97" s="81">
        <v>960385.93</v>
      </c>
      <c r="D97" s="82">
        <v>848</v>
      </c>
      <c r="E97" s="83">
        <v>0</v>
      </c>
      <c r="F97" s="84">
        <v>0</v>
      </c>
      <c r="G97" s="85">
        <f t="shared" si="13"/>
        <v>960385.93</v>
      </c>
      <c r="H97" s="86">
        <f t="shared" si="13"/>
        <v>848</v>
      </c>
      <c r="I97" s="87"/>
      <c r="J97" s="87"/>
      <c r="K97" s="87"/>
      <c r="L97" s="87"/>
      <c r="M97" s="87"/>
      <c r="N97" s="87"/>
      <c r="O97" s="87"/>
      <c r="P97" s="87"/>
      <c r="Q97" s="87"/>
      <c r="R97" s="87"/>
      <c r="S97" s="87"/>
      <c r="T97" s="87"/>
    </row>
    <row r="98" spans="1:20" s="88" customFormat="1" ht="11.25" customHeight="1" outlineLevel="2" x14ac:dyDescent="0.2">
      <c r="A98" s="80"/>
      <c r="B98" s="80" t="s">
        <v>7</v>
      </c>
      <c r="C98" s="81">
        <v>960385.93</v>
      </c>
      <c r="D98" s="82">
        <v>848</v>
      </c>
      <c r="E98" s="83">
        <v>0</v>
      </c>
      <c r="F98" s="84">
        <v>0</v>
      </c>
      <c r="G98" s="85">
        <f t="shared" si="13"/>
        <v>960385.93</v>
      </c>
      <c r="H98" s="86">
        <f t="shared" si="13"/>
        <v>848</v>
      </c>
      <c r="I98" s="87"/>
      <c r="J98" s="87"/>
      <c r="K98" s="87"/>
      <c r="L98" s="87"/>
      <c r="M98" s="87"/>
      <c r="N98" s="87"/>
      <c r="O98" s="87"/>
      <c r="P98" s="87"/>
      <c r="Q98" s="87"/>
      <c r="R98" s="87"/>
      <c r="S98" s="87"/>
      <c r="T98" s="87"/>
    </row>
    <row r="99" spans="1:20" s="88" customFormat="1" ht="11.25" customHeight="1" outlineLevel="2" x14ac:dyDescent="0.2">
      <c r="A99" s="80"/>
      <c r="B99" s="80" t="s">
        <v>8</v>
      </c>
      <c r="C99" s="81">
        <v>960385.93</v>
      </c>
      <c r="D99" s="82">
        <v>848</v>
      </c>
      <c r="E99" s="83">
        <v>67697.41</v>
      </c>
      <c r="F99" s="84">
        <v>3093</v>
      </c>
      <c r="G99" s="85">
        <f t="shared" si="13"/>
        <v>1028083.34</v>
      </c>
      <c r="H99" s="86">
        <f t="shared" si="13"/>
        <v>3941</v>
      </c>
      <c r="I99" s="87"/>
      <c r="J99" s="87"/>
      <c r="K99" s="87"/>
      <c r="L99" s="87"/>
      <c r="M99" s="87"/>
      <c r="N99" s="87"/>
      <c r="O99" s="87"/>
      <c r="P99" s="87"/>
      <c r="Q99" s="87"/>
      <c r="R99" s="87"/>
      <c r="S99" s="87"/>
      <c r="T99" s="87"/>
    </row>
    <row r="100" spans="1:20" s="88" customFormat="1" ht="11.25" customHeight="1" outlineLevel="2" x14ac:dyDescent="0.2">
      <c r="A100" s="80"/>
      <c r="B100" s="80" t="s">
        <v>9</v>
      </c>
      <c r="C100" s="81">
        <v>960385.93</v>
      </c>
      <c r="D100" s="82">
        <v>848</v>
      </c>
      <c r="E100" s="83">
        <v>9786.99</v>
      </c>
      <c r="F100" s="84">
        <v>447</v>
      </c>
      <c r="G100" s="85">
        <f t="shared" si="13"/>
        <v>970172.92</v>
      </c>
      <c r="H100" s="86">
        <f t="shared" si="13"/>
        <v>1295</v>
      </c>
      <c r="I100" s="87"/>
      <c r="J100" s="87"/>
      <c r="K100" s="87"/>
      <c r="L100" s="87"/>
      <c r="M100" s="87"/>
      <c r="N100" s="87"/>
      <c r="O100" s="87"/>
      <c r="P100" s="87"/>
      <c r="Q100" s="87"/>
      <c r="R100" s="87"/>
      <c r="S100" s="87"/>
      <c r="T100" s="87"/>
    </row>
    <row r="101" spans="1:20" s="88" customFormat="1" ht="11.25" customHeight="1" outlineLevel="2" x14ac:dyDescent="0.2">
      <c r="A101" s="80"/>
      <c r="B101" s="80" t="s">
        <v>10</v>
      </c>
      <c r="C101" s="81">
        <v>960385.93</v>
      </c>
      <c r="D101" s="82">
        <v>848</v>
      </c>
      <c r="E101" s="83">
        <v>9786.99</v>
      </c>
      <c r="F101" s="84">
        <v>447</v>
      </c>
      <c r="G101" s="85">
        <f t="shared" si="13"/>
        <v>970172.92</v>
      </c>
      <c r="H101" s="86">
        <f t="shared" si="13"/>
        <v>1295</v>
      </c>
      <c r="I101" s="87"/>
      <c r="J101" s="87"/>
      <c r="K101" s="87"/>
      <c r="L101" s="87"/>
      <c r="M101" s="87"/>
      <c r="N101" s="87"/>
      <c r="O101" s="87"/>
      <c r="P101" s="87"/>
      <c r="Q101" s="87"/>
      <c r="R101" s="87"/>
      <c r="S101" s="87"/>
      <c r="T101" s="87"/>
    </row>
    <row r="102" spans="1:20" s="87" customFormat="1" ht="11.25" customHeight="1" outlineLevel="2" x14ac:dyDescent="0.2">
      <c r="A102" s="80"/>
      <c r="B102" s="80" t="s">
        <v>11</v>
      </c>
      <c r="C102" s="81">
        <v>953590.77</v>
      </c>
      <c r="D102" s="82">
        <v>842</v>
      </c>
      <c r="E102" s="83">
        <v>9786.98</v>
      </c>
      <c r="F102" s="84">
        <v>447</v>
      </c>
      <c r="G102" s="85">
        <f t="shared" si="13"/>
        <v>963377.75</v>
      </c>
      <c r="H102" s="86">
        <f t="shared" si="13"/>
        <v>1289</v>
      </c>
    </row>
    <row r="103" spans="1:20" s="74" customFormat="1" ht="11.25" customHeight="1" x14ac:dyDescent="0.15">
      <c r="A103" s="73" t="s">
        <v>174</v>
      </c>
      <c r="B103" s="236" t="s">
        <v>175</v>
      </c>
      <c r="C103" s="237"/>
      <c r="D103" s="237"/>
      <c r="E103" s="237"/>
      <c r="F103" s="237"/>
      <c r="G103" s="237"/>
      <c r="H103" s="238"/>
    </row>
    <row r="104" spans="1:20" s="74" customFormat="1" ht="11.25" customHeight="1" outlineLevel="1" x14ac:dyDescent="0.15">
      <c r="A104" s="75"/>
      <c r="B104" s="75" t="s">
        <v>171</v>
      </c>
      <c r="C104" s="76">
        <f>SUM(C105:C116)</f>
        <v>2924080</v>
      </c>
      <c r="D104" s="77">
        <f t="shared" ref="D104:H104" si="14">SUM(D105:D116)</f>
        <v>3000</v>
      </c>
      <c r="E104" s="78">
        <f t="shared" si="14"/>
        <v>-738346.51</v>
      </c>
      <c r="F104" s="79">
        <f t="shared" si="14"/>
        <v>-831</v>
      </c>
      <c r="G104" s="76">
        <f t="shared" si="14"/>
        <v>2185733.4900000002</v>
      </c>
      <c r="H104" s="76">
        <f t="shared" si="14"/>
        <v>2169</v>
      </c>
    </row>
    <row r="105" spans="1:20" s="87" customFormat="1" ht="11.25" customHeight="1" outlineLevel="2" x14ac:dyDescent="0.2">
      <c r="A105" s="80"/>
      <c r="B105" s="80" t="s">
        <v>14</v>
      </c>
      <c r="C105" s="81">
        <v>243673.33</v>
      </c>
      <c r="D105" s="82">
        <v>250</v>
      </c>
      <c r="E105" s="83">
        <v>-39138.65</v>
      </c>
      <c r="F105" s="84">
        <v>-40</v>
      </c>
      <c r="G105" s="85">
        <f t="shared" ref="G105:H116" si="15">C105+E105</f>
        <v>204534.68</v>
      </c>
      <c r="H105" s="86">
        <f t="shared" si="15"/>
        <v>210</v>
      </c>
    </row>
    <row r="106" spans="1:20" s="87" customFormat="1" ht="11.25" customHeight="1" outlineLevel="2" x14ac:dyDescent="0.2">
      <c r="A106" s="80"/>
      <c r="B106" s="80" t="s">
        <v>15</v>
      </c>
      <c r="C106" s="81">
        <v>243673.33</v>
      </c>
      <c r="D106" s="82">
        <v>250</v>
      </c>
      <c r="E106" s="83">
        <v>-71380.570000000007</v>
      </c>
      <c r="F106" s="84">
        <v>-79</v>
      </c>
      <c r="G106" s="85">
        <f t="shared" si="15"/>
        <v>172292.76</v>
      </c>
      <c r="H106" s="86">
        <f t="shared" si="15"/>
        <v>171</v>
      </c>
    </row>
    <row r="107" spans="1:20" s="88" customFormat="1" ht="11.25" customHeight="1" outlineLevel="2" x14ac:dyDescent="0.2">
      <c r="A107" s="80"/>
      <c r="B107" s="80" t="s">
        <v>16</v>
      </c>
      <c r="C107" s="81">
        <v>243673.33</v>
      </c>
      <c r="D107" s="82">
        <v>250</v>
      </c>
      <c r="E107" s="83">
        <v>-68357.89</v>
      </c>
      <c r="F107" s="84">
        <v>-73</v>
      </c>
      <c r="G107" s="85">
        <f t="shared" si="15"/>
        <v>175315.44</v>
      </c>
      <c r="H107" s="86">
        <f t="shared" si="15"/>
        <v>177</v>
      </c>
      <c r="I107" s="87"/>
      <c r="J107" s="87"/>
      <c r="K107" s="87"/>
      <c r="L107" s="87"/>
      <c r="M107" s="87"/>
      <c r="N107" s="87"/>
      <c r="O107" s="87"/>
      <c r="P107" s="87"/>
      <c r="Q107" s="87"/>
      <c r="R107" s="87"/>
      <c r="S107" s="87"/>
      <c r="T107" s="87"/>
    </row>
    <row r="108" spans="1:20" s="88" customFormat="1" ht="11.25" customHeight="1" outlineLevel="2" x14ac:dyDescent="0.2">
      <c r="A108" s="80"/>
      <c r="B108" s="80" t="s">
        <v>3</v>
      </c>
      <c r="C108" s="81">
        <v>243673.33</v>
      </c>
      <c r="D108" s="82">
        <v>250</v>
      </c>
      <c r="E108" s="83">
        <v>-78433.490000000005</v>
      </c>
      <c r="F108" s="84">
        <v>-88</v>
      </c>
      <c r="G108" s="85">
        <f t="shared" si="15"/>
        <v>165239.84</v>
      </c>
      <c r="H108" s="86">
        <f t="shared" si="15"/>
        <v>162</v>
      </c>
      <c r="I108" s="87"/>
      <c r="J108" s="87"/>
      <c r="K108" s="87"/>
      <c r="L108" s="87"/>
      <c r="M108" s="87"/>
      <c r="N108" s="87"/>
      <c r="O108" s="87"/>
      <c r="P108" s="87"/>
      <c r="Q108" s="87"/>
      <c r="R108" s="87"/>
      <c r="S108" s="87"/>
      <c r="T108" s="87"/>
    </row>
    <row r="109" spans="1:20" s="88" customFormat="1" ht="11.25" customHeight="1" outlineLevel="2" x14ac:dyDescent="0.2">
      <c r="A109" s="80"/>
      <c r="B109" s="80" t="s">
        <v>4</v>
      </c>
      <c r="C109" s="81">
        <v>243673.33</v>
      </c>
      <c r="D109" s="82">
        <v>250</v>
      </c>
      <c r="E109" s="83">
        <v>-51229.37</v>
      </c>
      <c r="F109" s="84">
        <v>-54</v>
      </c>
      <c r="G109" s="85">
        <f t="shared" si="15"/>
        <v>192443.96</v>
      </c>
      <c r="H109" s="86">
        <f t="shared" si="15"/>
        <v>196</v>
      </c>
      <c r="I109" s="87"/>
      <c r="J109" s="87"/>
      <c r="K109" s="87"/>
      <c r="L109" s="87"/>
      <c r="M109" s="87"/>
      <c r="N109" s="87"/>
      <c r="O109" s="87"/>
      <c r="P109" s="87"/>
      <c r="Q109" s="87"/>
      <c r="R109" s="87"/>
      <c r="S109" s="87"/>
      <c r="T109" s="87"/>
    </row>
    <row r="110" spans="1:20" s="88" customFormat="1" ht="11.25" customHeight="1" outlineLevel="2" x14ac:dyDescent="0.2">
      <c r="A110" s="80"/>
      <c r="B110" s="80" t="s">
        <v>5</v>
      </c>
      <c r="C110" s="81">
        <v>243673.33</v>
      </c>
      <c r="D110" s="82">
        <v>250</v>
      </c>
      <c r="E110" s="83">
        <v>-72388.13</v>
      </c>
      <c r="F110" s="84">
        <v>-82</v>
      </c>
      <c r="G110" s="85">
        <f t="shared" si="15"/>
        <v>171285.2</v>
      </c>
      <c r="H110" s="86">
        <f t="shared" si="15"/>
        <v>168</v>
      </c>
      <c r="I110" s="87"/>
      <c r="J110" s="87"/>
      <c r="K110" s="87"/>
      <c r="L110" s="87"/>
      <c r="M110" s="87"/>
      <c r="N110" s="87"/>
      <c r="O110" s="87"/>
      <c r="P110" s="87"/>
      <c r="Q110" s="87"/>
      <c r="R110" s="87"/>
      <c r="S110" s="87"/>
      <c r="T110" s="87"/>
    </row>
    <row r="111" spans="1:20" s="88" customFormat="1" ht="11.25" customHeight="1" outlineLevel="2" x14ac:dyDescent="0.2">
      <c r="A111" s="80"/>
      <c r="B111" s="80" t="s">
        <v>6</v>
      </c>
      <c r="C111" s="81">
        <v>243673.33</v>
      </c>
      <c r="D111" s="82">
        <v>250</v>
      </c>
      <c r="E111" s="83">
        <v>-53244.49</v>
      </c>
      <c r="F111" s="84">
        <v>-60</v>
      </c>
      <c r="G111" s="85">
        <f t="shared" si="15"/>
        <v>190428.84</v>
      </c>
      <c r="H111" s="86">
        <f t="shared" si="15"/>
        <v>190</v>
      </c>
      <c r="I111" s="87"/>
      <c r="J111" s="87"/>
      <c r="K111" s="87"/>
      <c r="L111" s="87"/>
      <c r="M111" s="87"/>
      <c r="N111" s="87"/>
      <c r="O111" s="87"/>
      <c r="P111" s="87"/>
      <c r="Q111" s="87"/>
      <c r="R111" s="87"/>
      <c r="S111" s="87"/>
      <c r="T111" s="87"/>
    </row>
    <row r="112" spans="1:20" s="88" customFormat="1" ht="11.25" customHeight="1" outlineLevel="2" x14ac:dyDescent="0.2">
      <c r="A112" s="80"/>
      <c r="B112" s="80" t="s">
        <v>7</v>
      </c>
      <c r="C112" s="81">
        <v>243673.33</v>
      </c>
      <c r="D112" s="82">
        <v>250</v>
      </c>
      <c r="E112" s="83">
        <v>-78433.490000000005</v>
      </c>
      <c r="F112" s="84">
        <v>-84</v>
      </c>
      <c r="G112" s="85">
        <f t="shared" si="15"/>
        <v>165239.84</v>
      </c>
      <c r="H112" s="86">
        <f t="shared" si="15"/>
        <v>166</v>
      </c>
      <c r="I112" s="87"/>
      <c r="J112" s="87"/>
      <c r="K112" s="87"/>
      <c r="L112" s="87"/>
      <c r="M112" s="87"/>
      <c r="N112" s="87"/>
      <c r="O112" s="87"/>
      <c r="P112" s="87"/>
      <c r="Q112" s="87"/>
      <c r="R112" s="87"/>
      <c r="S112" s="87"/>
      <c r="T112" s="87"/>
    </row>
    <row r="113" spans="1:20" s="87" customFormat="1" ht="11.25" customHeight="1" outlineLevel="2" x14ac:dyDescent="0.2">
      <c r="A113" s="80"/>
      <c r="B113" s="80" t="s">
        <v>8</v>
      </c>
      <c r="C113" s="81">
        <v>243673.33</v>
      </c>
      <c r="D113" s="82">
        <v>250</v>
      </c>
      <c r="E113" s="83">
        <v>-41153.769999999997</v>
      </c>
      <c r="F113" s="84">
        <v>-42</v>
      </c>
      <c r="G113" s="85">
        <f t="shared" si="15"/>
        <v>202519.56</v>
      </c>
      <c r="H113" s="86">
        <f t="shared" si="15"/>
        <v>208</v>
      </c>
    </row>
    <row r="114" spans="1:20" s="87" customFormat="1" ht="11.25" customHeight="1" outlineLevel="2" x14ac:dyDescent="0.2">
      <c r="A114" s="80"/>
      <c r="B114" s="80" t="s">
        <v>9</v>
      </c>
      <c r="C114" s="81">
        <v>243673.33</v>
      </c>
      <c r="D114" s="82">
        <v>250</v>
      </c>
      <c r="E114" s="83">
        <v>-61528.89</v>
      </c>
      <c r="F114" s="84">
        <v>-76</v>
      </c>
      <c r="G114" s="85">
        <f t="shared" si="15"/>
        <v>182144.44</v>
      </c>
      <c r="H114" s="86">
        <f t="shared" si="15"/>
        <v>174</v>
      </c>
    </row>
    <row r="115" spans="1:20" s="87" customFormat="1" ht="11.25" customHeight="1" outlineLevel="2" x14ac:dyDescent="0.2">
      <c r="A115" s="80"/>
      <c r="B115" s="80" t="s">
        <v>10</v>
      </c>
      <c r="C115" s="81">
        <v>243673.33</v>
      </c>
      <c r="D115" s="82">
        <v>250</v>
      </c>
      <c r="E115" s="83">
        <v>-61528.89</v>
      </c>
      <c r="F115" s="84">
        <v>-76</v>
      </c>
      <c r="G115" s="85">
        <f t="shared" si="15"/>
        <v>182144.44</v>
      </c>
      <c r="H115" s="86">
        <f t="shared" si="15"/>
        <v>174</v>
      </c>
    </row>
    <row r="116" spans="1:20" s="87" customFormat="1" ht="11.25" customHeight="1" outlineLevel="2" x14ac:dyDescent="0.2">
      <c r="A116" s="80"/>
      <c r="B116" s="80" t="s">
        <v>11</v>
      </c>
      <c r="C116" s="81">
        <v>243673.37</v>
      </c>
      <c r="D116" s="82">
        <v>250</v>
      </c>
      <c r="E116" s="83">
        <v>-61528.88</v>
      </c>
      <c r="F116" s="84">
        <v>-77</v>
      </c>
      <c r="G116" s="85">
        <f t="shared" si="15"/>
        <v>182144.49</v>
      </c>
      <c r="H116" s="86">
        <f t="shared" si="15"/>
        <v>173</v>
      </c>
    </row>
    <row r="117" spans="1:20" s="74" customFormat="1" ht="11.25" customHeight="1" x14ac:dyDescent="0.15">
      <c r="A117" s="73" t="s">
        <v>79</v>
      </c>
      <c r="B117" s="236" t="s">
        <v>80</v>
      </c>
      <c r="C117" s="237"/>
      <c r="D117" s="237"/>
      <c r="E117" s="237"/>
      <c r="F117" s="237"/>
      <c r="G117" s="237"/>
      <c r="H117" s="238"/>
    </row>
    <row r="118" spans="1:20" s="74" customFormat="1" ht="11.25" customHeight="1" outlineLevel="1" x14ac:dyDescent="0.15">
      <c r="A118" s="75"/>
      <c r="B118" s="75" t="s">
        <v>171</v>
      </c>
      <c r="C118" s="76">
        <f>SUM(C119:C130)</f>
        <v>26360823</v>
      </c>
      <c r="D118" s="77">
        <f t="shared" ref="D118:H118" si="16">SUM(D119:D130)</f>
        <v>38167</v>
      </c>
      <c r="E118" s="78">
        <f t="shared" si="16"/>
        <v>-9115091.5099999998</v>
      </c>
      <c r="F118" s="79">
        <f t="shared" si="16"/>
        <v>-4034</v>
      </c>
      <c r="G118" s="76">
        <f t="shared" si="16"/>
        <v>17245731.489999998</v>
      </c>
      <c r="H118" s="76">
        <f t="shared" si="16"/>
        <v>34133</v>
      </c>
    </row>
    <row r="119" spans="1:20" s="87" customFormat="1" ht="11.25" customHeight="1" outlineLevel="2" x14ac:dyDescent="0.2">
      <c r="A119" s="80"/>
      <c r="B119" s="80" t="s">
        <v>14</v>
      </c>
      <c r="C119" s="81">
        <v>2197023.0299999998</v>
      </c>
      <c r="D119" s="82">
        <v>3181</v>
      </c>
      <c r="E119" s="83">
        <v>-687497.15</v>
      </c>
      <c r="F119" s="84">
        <v>-305</v>
      </c>
      <c r="G119" s="85">
        <f t="shared" ref="G119:H130" si="17">C119+E119</f>
        <v>1509525.88</v>
      </c>
      <c r="H119" s="86">
        <f t="shared" si="17"/>
        <v>2876</v>
      </c>
    </row>
    <row r="120" spans="1:20" s="88" customFormat="1" ht="11.25" customHeight="1" outlineLevel="2" x14ac:dyDescent="0.2">
      <c r="A120" s="80"/>
      <c r="B120" s="80" t="s">
        <v>15</v>
      </c>
      <c r="C120" s="81">
        <v>2197023.0299999998</v>
      </c>
      <c r="D120" s="82">
        <v>3181</v>
      </c>
      <c r="E120" s="83">
        <v>-302975.98</v>
      </c>
      <c r="F120" s="84">
        <v>-134</v>
      </c>
      <c r="G120" s="85">
        <f t="shared" si="17"/>
        <v>1894047.05</v>
      </c>
      <c r="H120" s="86">
        <f t="shared" si="17"/>
        <v>3047</v>
      </c>
      <c r="I120" s="87"/>
      <c r="J120" s="87"/>
      <c r="K120" s="87"/>
      <c r="L120" s="87"/>
      <c r="M120" s="87"/>
      <c r="N120" s="87"/>
      <c r="O120" s="87"/>
      <c r="P120" s="87"/>
      <c r="Q120" s="87"/>
      <c r="R120" s="87"/>
      <c r="S120" s="87"/>
      <c r="T120" s="87"/>
    </row>
    <row r="121" spans="1:20" s="88" customFormat="1" ht="11.25" customHeight="1" outlineLevel="2" x14ac:dyDescent="0.2">
      <c r="A121" s="80"/>
      <c r="B121" s="80" t="s">
        <v>16</v>
      </c>
      <c r="C121" s="81">
        <v>2197023.0299999998</v>
      </c>
      <c r="D121" s="82">
        <v>3181</v>
      </c>
      <c r="E121" s="83">
        <v>-1033276.5</v>
      </c>
      <c r="F121" s="84">
        <v>-457</v>
      </c>
      <c r="G121" s="85">
        <f t="shared" si="17"/>
        <v>1163746.53</v>
      </c>
      <c r="H121" s="86">
        <f t="shared" si="17"/>
        <v>2724</v>
      </c>
      <c r="I121" s="87"/>
      <c r="J121" s="87"/>
      <c r="K121" s="87"/>
      <c r="L121" s="87"/>
      <c r="M121" s="87"/>
      <c r="N121" s="87"/>
      <c r="O121" s="87"/>
      <c r="P121" s="87"/>
      <c r="Q121" s="87"/>
      <c r="R121" s="87"/>
      <c r="S121" s="87"/>
      <c r="T121" s="87"/>
    </row>
    <row r="122" spans="1:20" s="88" customFormat="1" ht="11.25" customHeight="1" outlineLevel="2" x14ac:dyDescent="0.2">
      <c r="A122" s="80"/>
      <c r="B122" s="80" t="s">
        <v>3</v>
      </c>
      <c r="C122" s="81">
        <v>2197023.0299999998</v>
      </c>
      <c r="D122" s="82">
        <v>3181</v>
      </c>
      <c r="E122" s="83">
        <v>-1168816.3899999999</v>
      </c>
      <c r="F122" s="84">
        <v>-518</v>
      </c>
      <c r="G122" s="85">
        <f t="shared" si="17"/>
        <v>1028206.64</v>
      </c>
      <c r="H122" s="86">
        <f t="shared" si="17"/>
        <v>2663</v>
      </c>
      <c r="I122" s="87"/>
      <c r="J122" s="87"/>
      <c r="K122" s="87"/>
      <c r="L122" s="87"/>
      <c r="M122" s="87"/>
      <c r="N122" s="87"/>
      <c r="O122" s="87"/>
      <c r="P122" s="87"/>
      <c r="Q122" s="87"/>
      <c r="R122" s="87"/>
      <c r="S122" s="87"/>
      <c r="T122" s="87"/>
    </row>
    <row r="123" spans="1:20" s="88" customFormat="1" ht="11.25" customHeight="1" outlineLevel="2" x14ac:dyDescent="0.2">
      <c r="A123" s="80"/>
      <c r="B123" s="80" t="s">
        <v>4</v>
      </c>
      <c r="C123" s="81">
        <v>2197023.0299999998</v>
      </c>
      <c r="D123" s="82">
        <v>3181</v>
      </c>
      <c r="E123" s="83">
        <v>-1406720.1</v>
      </c>
      <c r="F123" s="84">
        <v>-623</v>
      </c>
      <c r="G123" s="85">
        <f t="shared" si="17"/>
        <v>790302.93</v>
      </c>
      <c r="H123" s="86">
        <f t="shared" si="17"/>
        <v>2558</v>
      </c>
      <c r="I123" s="87"/>
      <c r="J123" s="87"/>
      <c r="K123" s="87"/>
      <c r="L123" s="87"/>
      <c r="M123" s="87"/>
      <c r="N123" s="87"/>
      <c r="O123" s="87"/>
      <c r="P123" s="87"/>
      <c r="Q123" s="87"/>
      <c r="R123" s="87"/>
      <c r="S123" s="87"/>
      <c r="T123" s="87"/>
    </row>
    <row r="124" spans="1:20" s="88" customFormat="1" ht="11.25" customHeight="1" outlineLevel="2" x14ac:dyDescent="0.2">
      <c r="A124" s="80"/>
      <c r="B124" s="80" t="s">
        <v>5</v>
      </c>
      <c r="C124" s="81">
        <v>2197023.0299999998</v>
      </c>
      <c r="D124" s="82">
        <v>3181</v>
      </c>
      <c r="E124" s="83">
        <v>-966318.87</v>
      </c>
      <c r="F124" s="84">
        <v>-428</v>
      </c>
      <c r="G124" s="85">
        <f t="shared" si="17"/>
        <v>1230704.1599999999</v>
      </c>
      <c r="H124" s="86">
        <f t="shared" si="17"/>
        <v>2753</v>
      </c>
      <c r="I124" s="87"/>
      <c r="J124" s="87"/>
      <c r="K124" s="87"/>
      <c r="L124" s="87"/>
      <c r="M124" s="87"/>
      <c r="N124" s="87"/>
      <c r="O124" s="87"/>
      <c r="P124" s="87"/>
      <c r="Q124" s="87"/>
      <c r="R124" s="87"/>
      <c r="S124" s="87"/>
      <c r="T124" s="87"/>
    </row>
    <row r="125" spans="1:20" s="88" customFormat="1" ht="11.25" customHeight="1" outlineLevel="2" x14ac:dyDescent="0.2">
      <c r="A125" s="80"/>
      <c r="B125" s="80" t="s">
        <v>6</v>
      </c>
      <c r="C125" s="81">
        <v>2197023.0299999998</v>
      </c>
      <c r="D125" s="82">
        <v>3181</v>
      </c>
      <c r="E125" s="83">
        <v>-789467.07</v>
      </c>
      <c r="F125" s="84">
        <v>-350</v>
      </c>
      <c r="G125" s="85">
        <f t="shared" si="17"/>
        <v>1407555.96</v>
      </c>
      <c r="H125" s="86">
        <f t="shared" si="17"/>
        <v>2831</v>
      </c>
      <c r="I125" s="87"/>
      <c r="J125" s="87"/>
      <c r="K125" s="87"/>
      <c r="L125" s="87"/>
      <c r="M125" s="87"/>
      <c r="N125" s="87"/>
      <c r="O125" s="87"/>
      <c r="P125" s="87"/>
      <c r="Q125" s="87"/>
      <c r="R125" s="87"/>
      <c r="S125" s="87"/>
      <c r="T125" s="87"/>
    </row>
    <row r="126" spans="1:20" s="88" customFormat="1" ht="11.25" customHeight="1" outlineLevel="2" x14ac:dyDescent="0.2">
      <c r="A126" s="80"/>
      <c r="B126" s="80" t="s">
        <v>7</v>
      </c>
      <c r="C126" s="81">
        <v>2197023.0299999998</v>
      </c>
      <c r="D126" s="82">
        <v>3181</v>
      </c>
      <c r="E126" s="83">
        <v>-380267.1</v>
      </c>
      <c r="F126" s="84">
        <v>-168</v>
      </c>
      <c r="G126" s="85">
        <f t="shared" si="17"/>
        <v>1816755.93</v>
      </c>
      <c r="H126" s="86">
        <f t="shared" si="17"/>
        <v>3013</v>
      </c>
      <c r="I126" s="87"/>
      <c r="J126" s="87"/>
      <c r="K126" s="87"/>
      <c r="L126" s="87"/>
      <c r="M126" s="87"/>
      <c r="N126" s="87"/>
      <c r="O126" s="87"/>
      <c r="P126" s="87"/>
      <c r="Q126" s="87"/>
      <c r="R126" s="87"/>
      <c r="S126" s="87"/>
      <c r="T126" s="87"/>
    </row>
    <row r="127" spans="1:20" s="87" customFormat="1" ht="11.25" customHeight="1" outlineLevel="2" x14ac:dyDescent="0.2">
      <c r="A127" s="80"/>
      <c r="B127" s="80" t="s">
        <v>8</v>
      </c>
      <c r="C127" s="81">
        <v>2197023.0299999998</v>
      </c>
      <c r="D127" s="82">
        <v>3181</v>
      </c>
      <c r="E127" s="83">
        <v>-103569.49</v>
      </c>
      <c r="F127" s="84">
        <v>-46</v>
      </c>
      <c r="G127" s="85">
        <f t="shared" si="17"/>
        <v>2093453.54</v>
      </c>
      <c r="H127" s="86">
        <f t="shared" si="17"/>
        <v>3135</v>
      </c>
    </row>
    <row r="128" spans="1:20" s="87" customFormat="1" ht="11.25" customHeight="1" outlineLevel="2" x14ac:dyDescent="0.2">
      <c r="A128" s="80"/>
      <c r="B128" s="80" t="s">
        <v>9</v>
      </c>
      <c r="C128" s="81">
        <v>2197023.0299999998</v>
      </c>
      <c r="D128" s="82">
        <v>3181</v>
      </c>
      <c r="E128" s="83">
        <v>-758727.62</v>
      </c>
      <c r="F128" s="84">
        <v>-335</v>
      </c>
      <c r="G128" s="85">
        <f t="shared" si="17"/>
        <v>1438295.41</v>
      </c>
      <c r="H128" s="86">
        <f t="shared" si="17"/>
        <v>2846</v>
      </c>
    </row>
    <row r="129" spans="1:20" s="87" customFormat="1" ht="11.25" customHeight="1" outlineLevel="2" x14ac:dyDescent="0.2">
      <c r="A129" s="80"/>
      <c r="B129" s="80" t="s">
        <v>10</v>
      </c>
      <c r="C129" s="81">
        <v>2197023.0299999998</v>
      </c>
      <c r="D129" s="82">
        <v>3181</v>
      </c>
      <c r="E129" s="83">
        <v>-758727.62</v>
      </c>
      <c r="F129" s="84">
        <v>-335</v>
      </c>
      <c r="G129" s="85">
        <f t="shared" si="17"/>
        <v>1438295.41</v>
      </c>
      <c r="H129" s="86">
        <f t="shared" si="17"/>
        <v>2846</v>
      </c>
    </row>
    <row r="130" spans="1:20" s="87" customFormat="1" ht="11.25" customHeight="1" outlineLevel="2" x14ac:dyDescent="0.2">
      <c r="A130" s="80"/>
      <c r="B130" s="80" t="s">
        <v>11</v>
      </c>
      <c r="C130" s="81">
        <v>2193569.67</v>
      </c>
      <c r="D130" s="82">
        <v>3176</v>
      </c>
      <c r="E130" s="83">
        <v>-758727.62</v>
      </c>
      <c r="F130" s="84">
        <v>-335</v>
      </c>
      <c r="G130" s="85">
        <f t="shared" si="17"/>
        <v>1434842.05</v>
      </c>
      <c r="H130" s="86">
        <f t="shared" si="17"/>
        <v>2841</v>
      </c>
    </row>
    <row r="131" spans="1:20" s="74" customFormat="1" ht="11.25" customHeight="1" x14ac:dyDescent="0.15">
      <c r="A131" s="73" t="s">
        <v>106</v>
      </c>
      <c r="B131" s="236" t="s">
        <v>107</v>
      </c>
      <c r="C131" s="237"/>
      <c r="D131" s="237"/>
      <c r="E131" s="237"/>
      <c r="F131" s="237"/>
      <c r="G131" s="237"/>
      <c r="H131" s="238"/>
    </row>
    <row r="132" spans="1:20" s="74" customFormat="1" ht="11.25" customHeight="1" outlineLevel="1" x14ac:dyDescent="0.15">
      <c r="A132" s="75"/>
      <c r="B132" s="75" t="s">
        <v>171</v>
      </c>
      <c r="C132" s="76">
        <f>SUM(C133:C144)</f>
        <v>18055975</v>
      </c>
      <c r="D132" s="77">
        <f t="shared" ref="D132:H132" si="18">SUM(D133:D144)</f>
        <v>23178</v>
      </c>
      <c r="E132" s="78">
        <f t="shared" si="18"/>
        <v>-467706.88</v>
      </c>
      <c r="F132" s="79">
        <f t="shared" si="18"/>
        <v>0</v>
      </c>
      <c r="G132" s="76">
        <f t="shared" si="18"/>
        <v>17588268.120000001</v>
      </c>
      <c r="H132" s="76">
        <f t="shared" si="18"/>
        <v>23178</v>
      </c>
    </row>
    <row r="133" spans="1:20" s="88" customFormat="1" ht="11.25" customHeight="1" outlineLevel="2" x14ac:dyDescent="0.2">
      <c r="A133" s="80"/>
      <c r="B133" s="80" t="s">
        <v>14</v>
      </c>
      <c r="C133" s="81">
        <v>1505054.09</v>
      </c>
      <c r="D133" s="82">
        <v>1932</v>
      </c>
      <c r="E133" s="83">
        <v>0</v>
      </c>
      <c r="F133" s="84">
        <v>0</v>
      </c>
      <c r="G133" s="85">
        <f t="shared" ref="G133:H144" si="19">C133+E133</f>
        <v>1505054.09</v>
      </c>
      <c r="H133" s="86">
        <f t="shared" si="19"/>
        <v>1932</v>
      </c>
      <c r="I133" s="87"/>
      <c r="J133" s="87"/>
      <c r="K133" s="87"/>
      <c r="L133" s="87"/>
      <c r="M133" s="87"/>
      <c r="N133" s="87"/>
      <c r="O133" s="87"/>
      <c r="P133" s="87"/>
      <c r="Q133" s="87"/>
      <c r="R133" s="87"/>
      <c r="S133" s="87"/>
      <c r="T133" s="87"/>
    </row>
    <row r="134" spans="1:20" s="88" customFormat="1" ht="11.25" customHeight="1" outlineLevel="2" x14ac:dyDescent="0.2">
      <c r="A134" s="80"/>
      <c r="B134" s="80" t="s">
        <v>15</v>
      </c>
      <c r="C134" s="81">
        <v>1505054.09</v>
      </c>
      <c r="D134" s="82">
        <v>1932</v>
      </c>
      <c r="E134" s="83">
        <v>0</v>
      </c>
      <c r="F134" s="84">
        <v>0</v>
      </c>
      <c r="G134" s="85">
        <f t="shared" si="19"/>
        <v>1505054.09</v>
      </c>
      <c r="H134" s="86">
        <f t="shared" si="19"/>
        <v>1932</v>
      </c>
      <c r="I134" s="87"/>
      <c r="J134" s="87"/>
      <c r="K134" s="87"/>
      <c r="L134" s="87"/>
      <c r="M134" s="87"/>
      <c r="N134" s="87"/>
      <c r="O134" s="87"/>
      <c r="P134" s="87"/>
      <c r="Q134" s="87"/>
      <c r="R134" s="87"/>
      <c r="S134" s="87"/>
      <c r="T134" s="87"/>
    </row>
    <row r="135" spans="1:20" s="88" customFormat="1" ht="11.25" customHeight="1" outlineLevel="2" x14ac:dyDescent="0.2">
      <c r="A135" s="80"/>
      <c r="B135" s="80" t="s">
        <v>16</v>
      </c>
      <c r="C135" s="81">
        <v>1505054.09</v>
      </c>
      <c r="D135" s="82">
        <v>1932</v>
      </c>
      <c r="E135" s="83">
        <v>0</v>
      </c>
      <c r="F135" s="84">
        <v>0</v>
      </c>
      <c r="G135" s="85">
        <f t="shared" si="19"/>
        <v>1505054.09</v>
      </c>
      <c r="H135" s="86">
        <f t="shared" si="19"/>
        <v>1932</v>
      </c>
      <c r="I135" s="87"/>
      <c r="J135" s="87"/>
      <c r="K135" s="87"/>
      <c r="L135" s="87"/>
      <c r="M135" s="87"/>
      <c r="N135" s="87"/>
      <c r="O135" s="87"/>
      <c r="P135" s="87"/>
      <c r="Q135" s="87"/>
      <c r="R135" s="87"/>
      <c r="S135" s="87"/>
      <c r="T135" s="87"/>
    </row>
    <row r="136" spans="1:20" s="88" customFormat="1" ht="11.25" customHeight="1" outlineLevel="2" x14ac:dyDescent="0.2">
      <c r="A136" s="80"/>
      <c r="B136" s="80" t="s">
        <v>3</v>
      </c>
      <c r="C136" s="81">
        <v>1505054.09</v>
      </c>
      <c r="D136" s="82">
        <v>1932</v>
      </c>
      <c r="E136" s="83">
        <v>0</v>
      </c>
      <c r="F136" s="84">
        <v>0</v>
      </c>
      <c r="G136" s="85">
        <f t="shared" si="19"/>
        <v>1505054.09</v>
      </c>
      <c r="H136" s="86">
        <f t="shared" si="19"/>
        <v>1932</v>
      </c>
      <c r="I136" s="87"/>
      <c r="J136" s="87"/>
      <c r="K136" s="87"/>
      <c r="L136" s="87"/>
      <c r="M136" s="87"/>
      <c r="N136" s="87"/>
      <c r="O136" s="87"/>
      <c r="P136" s="87"/>
      <c r="Q136" s="87"/>
      <c r="R136" s="87"/>
      <c r="S136" s="87"/>
      <c r="T136" s="87"/>
    </row>
    <row r="137" spans="1:20" s="88" customFormat="1" ht="11.25" customHeight="1" outlineLevel="2" x14ac:dyDescent="0.2">
      <c r="A137" s="80"/>
      <c r="B137" s="80" t="s">
        <v>4</v>
      </c>
      <c r="C137" s="81">
        <v>1505054.09</v>
      </c>
      <c r="D137" s="82">
        <v>1932</v>
      </c>
      <c r="E137" s="83">
        <v>0</v>
      </c>
      <c r="F137" s="84">
        <v>0</v>
      </c>
      <c r="G137" s="85">
        <f t="shared" si="19"/>
        <v>1505054.09</v>
      </c>
      <c r="H137" s="86">
        <f t="shared" si="19"/>
        <v>1932</v>
      </c>
      <c r="I137" s="87"/>
      <c r="J137" s="87"/>
      <c r="K137" s="87"/>
      <c r="L137" s="87"/>
      <c r="M137" s="87"/>
      <c r="N137" s="87"/>
      <c r="O137" s="87"/>
      <c r="P137" s="87"/>
      <c r="Q137" s="87"/>
      <c r="R137" s="87"/>
      <c r="S137" s="87"/>
      <c r="T137" s="87"/>
    </row>
    <row r="138" spans="1:20" s="88" customFormat="1" ht="11.25" customHeight="1" outlineLevel="2" x14ac:dyDescent="0.2">
      <c r="A138" s="80"/>
      <c r="B138" s="80" t="s">
        <v>5</v>
      </c>
      <c r="C138" s="81">
        <v>1505054.09</v>
      </c>
      <c r="D138" s="82">
        <v>1932</v>
      </c>
      <c r="E138" s="83">
        <v>-137278.22</v>
      </c>
      <c r="F138" s="84">
        <v>0</v>
      </c>
      <c r="G138" s="85">
        <f t="shared" si="19"/>
        <v>1367775.87</v>
      </c>
      <c r="H138" s="86">
        <f t="shared" si="19"/>
        <v>1932</v>
      </c>
      <c r="I138" s="87"/>
      <c r="J138" s="87"/>
      <c r="K138" s="87"/>
      <c r="L138" s="87"/>
      <c r="M138" s="87"/>
      <c r="N138" s="87"/>
      <c r="O138" s="87"/>
      <c r="P138" s="87"/>
      <c r="Q138" s="87"/>
      <c r="R138" s="87"/>
      <c r="S138" s="87"/>
      <c r="T138" s="87"/>
    </row>
    <row r="139" spans="1:20" s="88" customFormat="1" ht="11.25" customHeight="1" outlineLevel="2" x14ac:dyDescent="0.2">
      <c r="A139" s="80"/>
      <c r="B139" s="80" t="s">
        <v>6</v>
      </c>
      <c r="C139" s="81">
        <v>1505054.09</v>
      </c>
      <c r="D139" s="82">
        <v>1932</v>
      </c>
      <c r="E139" s="83">
        <v>-121947.8</v>
      </c>
      <c r="F139" s="84">
        <v>0</v>
      </c>
      <c r="G139" s="85">
        <f t="shared" si="19"/>
        <v>1383106.29</v>
      </c>
      <c r="H139" s="86">
        <f t="shared" si="19"/>
        <v>1932</v>
      </c>
      <c r="I139" s="87"/>
      <c r="J139" s="87"/>
      <c r="K139" s="87"/>
      <c r="L139" s="87"/>
      <c r="M139" s="87"/>
      <c r="N139" s="87"/>
      <c r="O139" s="87"/>
      <c r="P139" s="87"/>
      <c r="Q139" s="87"/>
      <c r="R139" s="87"/>
      <c r="S139" s="87"/>
      <c r="T139" s="87"/>
    </row>
    <row r="140" spans="1:20" s="87" customFormat="1" ht="11.25" customHeight="1" outlineLevel="2" x14ac:dyDescent="0.2">
      <c r="A140" s="80"/>
      <c r="B140" s="80" t="s">
        <v>7</v>
      </c>
      <c r="C140" s="81">
        <v>1505054.09</v>
      </c>
      <c r="D140" s="82">
        <v>1932</v>
      </c>
      <c r="E140" s="83">
        <v>-95059.7</v>
      </c>
      <c r="F140" s="84">
        <v>0</v>
      </c>
      <c r="G140" s="85">
        <f t="shared" si="19"/>
        <v>1409994.39</v>
      </c>
      <c r="H140" s="86">
        <f t="shared" si="19"/>
        <v>1932</v>
      </c>
    </row>
    <row r="141" spans="1:20" s="87" customFormat="1" ht="11.25" customHeight="1" outlineLevel="2" x14ac:dyDescent="0.2">
      <c r="A141" s="80"/>
      <c r="B141" s="80" t="s">
        <v>8</v>
      </c>
      <c r="C141" s="81">
        <v>1505054.09</v>
      </c>
      <c r="D141" s="82">
        <v>1932</v>
      </c>
      <c r="E141" s="83">
        <v>0</v>
      </c>
      <c r="F141" s="84">
        <v>0</v>
      </c>
      <c r="G141" s="85">
        <f t="shared" si="19"/>
        <v>1505054.09</v>
      </c>
      <c r="H141" s="86">
        <f t="shared" si="19"/>
        <v>1932</v>
      </c>
    </row>
    <row r="142" spans="1:20" s="87" customFormat="1" ht="11.25" customHeight="1" outlineLevel="2" x14ac:dyDescent="0.2">
      <c r="A142" s="80"/>
      <c r="B142" s="80" t="s">
        <v>9</v>
      </c>
      <c r="C142" s="81">
        <v>1505054.09</v>
      </c>
      <c r="D142" s="82">
        <v>1932</v>
      </c>
      <c r="E142" s="83">
        <v>0</v>
      </c>
      <c r="F142" s="84">
        <v>0</v>
      </c>
      <c r="G142" s="85">
        <f t="shared" si="19"/>
        <v>1505054.09</v>
      </c>
      <c r="H142" s="86">
        <f t="shared" si="19"/>
        <v>1932</v>
      </c>
    </row>
    <row r="143" spans="1:20" s="87" customFormat="1" ht="11.25" customHeight="1" outlineLevel="2" x14ac:dyDescent="0.2">
      <c r="A143" s="80"/>
      <c r="B143" s="80" t="s">
        <v>10</v>
      </c>
      <c r="C143" s="81">
        <v>1505054.09</v>
      </c>
      <c r="D143" s="82">
        <v>1932</v>
      </c>
      <c r="E143" s="83">
        <v>0</v>
      </c>
      <c r="F143" s="84">
        <v>0</v>
      </c>
      <c r="G143" s="85">
        <f t="shared" si="19"/>
        <v>1505054.09</v>
      </c>
      <c r="H143" s="86">
        <f t="shared" si="19"/>
        <v>1932</v>
      </c>
    </row>
    <row r="144" spans="1:20" s="87" customFormat="1" ht="11.25" customHeight="1" outlineLevel="2" x14ac:dyDescent="0.2">
      <c r="A144" s="80"/>
      <c r="B144" s="80" t="s">
        <v>11</v>
      </c>
      <c r="C144" s="81">
        <v>1500380.01</v>
      </c>
      <c r="D144" s="82">
        <v>1926</v>
      </c>
      <c r="E144" s="83">
        <v>-113421.16</v>
      </c>
      <c r="F144" s="84">
        <v>0</v>
      </c>
      <c r="G144" s="85">
        <f t="shared" si="19"/>
        <v>1386958.85</v>
      </c>
      <c r="H144" s="86">
        <f t="shared" si="19"/>
        <v>1926</v>
      </c>
    </row>
    <row r="145" spans="1:20" s="74" customFormat="1" ht="11.25" customHeight="1" x14ac:dyDescent="0.15">
      <c r="A145" s="73" t="s">
        <v>176</v>
      </c>
      <c r="B145" s="236" t="s">
        <v>177</v>
      </c>
      <c r="C145" s="237"/>
      <c r="D145" s="237"/>
      <c r="E145" s="237"/>
      <c r="F145" s="237"/>
      <c r="G145" s="237"/>
      <c r="H145" s="238"/>
    </row>
    <row r="146" spans="1:20" s="74" customFormat="1" ht="11.25" customHeight="1" outlineLevel="1" x14ac:dyDescent="0.15">
      <c r="A146" s="75"/>
      <c r="B146" s="75" t="s">
        <v>171</v>
      </c>
      <c r="C146" s="76">
        <f>SUM(C147:C158)</f>
        <v>16487344</v>
      </c>
      <c r="D146" s="77">
        <f t="shared" ref="D146:H146" si="20">SUM(D147:D158)</f>
        <v>24124</v>
      </c>
      <c r="E146" s="78">
        <f t="shared" si="20"/>
        <v>103401.03</v>
      </c>
      <c r="F146" s="79">
        <f t="shared" si="20"/>
        <v>1324</v>
      </c>
      <c r="G146" s="76">
        <f t="shared" si="20"/>
        <v>16590745.029999999</v>
      </c>
      <c r="H146" s="76">
        <f t="shared" si="20"/>
        <v>25448</v>
      </c>
    </row>
    <row r="147" spans="1:20" s="87" customFormat="1" ht="11.25" customHeight="1" outlineLevel="2" x14ac:dyDescent="0.2">
      <c r="A147" s="80"/>
      <c r="B147" s="80" t="s">
        <v>14</v>
      </c>
      <c r="C147" s="81">
        <v>1373717.52</v>
      </c>
      <c r="D147" s="82">
        <v>2010</v>
      </c>
      <c r="E147" s="83">
        <v>0</v>
      </c>
      <c r="F147" s="84">
        <v>0</v>
      </c>
      <c r="G147" s="85">
        <f t="shared" ref="G147:H158" si="21">C147+E147</f>
        <v>1373717.52</v>
      </c>
      <c r="H147" s="86">
        <f t="shared" si="21"/>
        <v>2010</v>
      </c>
    </row>
    <row r="148" spans="1:20" s="87" customFormat="1" ht="11.25" customHeight="1" outlineLevel="2" x14ac:dyDescent="0.2">
      <c r="A148" s="80"/>
      <c r="B148" s="80" t="s">
        <v>15</v>
      </c>
      <c r="C148" s="81">
        <v>1373717.52</v>
      </c>
      <c r="D148" s="82">
        <v>2010</v>
      </c>
      <c r="E148" s="83">
        <v>0</v>
      </c>
      <c r="F148" s="84">
        <v>0</v>
      </c>
      <c r="G148" s="85">
        <f t="shared" si="21"/>
        <v>1373717.52</v>
      </c>
      <c r="H148" s="86">
        <f t="shared" si="21"/>
        <v>2010</v>
      </c>
    </row>
    <row r="149" spans="1:20" s="87" customFormat="1" ht="11.25" customHeight="1" outlineLevel="2" x14ac:dyDescent="0.2">
      <c r="A149" s="80"/>
      <c r="B149" s="80" t="s">
        <v>16</v>
      </c>
      <c r="C149" s="81">
        <v>1373717.52</v>
      </c>
      <c r="D149" s="82">
        <v>2010</v>
      </c>
      <c r="E149" s="83">
        <v>0</v>
      </c>
      <c r="F149" s="84">
        <v>0</v>
      </c>
      <c r="G149" s="85">
        <f t="shared" si="21"/>
        <v>1373717.52</v>
      </c>
      <c r="H149" s="86">
        <f t="shared" si="21"/>
        <v>2010</v>
      </c>
    </row>
    <row r="150" spans="1:20" s="88" customFormat="1" ht="11.25" customHeight="1" outlineLevel="2" x14ac:dyDescent="0.2">
      <c r="A150" s="80"/>
      <c r="B150" s="80" t="s">
        <v>3</v>
      </c>
      <c r="C150" s="81">
        <v>1373717.52</v>
      </c>
      <c r="D150" s="82">
        <v>2010</v>
      </c>
      <c r="E150" s="83">
        <v>0</v>
      </c>
      <c r="F150" s="84">
        <v>0</v>
      </c>
      <c r="G150" s="85">
        <f t="shared" si="21"/>
        <v>1373717.52</v>
      </c>
      <c r="H150" s="86">
        <f t="shared" si="21"/>
        <v>2010</v>
      </c>
      <c r="I150" s="87"/>
      <c r="J150" s="87"/>
      <c r="K150" s="87"/>
      <c r="L150" s="87"/>
      <c r="M150" s="87"/>
      <c r="N150" s="87"/>
      <c r="O150" s="87"/>
      <c r="P150" s="87"/>
      <c r="Q150" s="87"/>
      <c r="R150" s="87"/>
      <c r="S150" s="87"/>
      <c r="T150" s="87"/>
    </row>
    <row r="151" spans="1:20" s="88" customFormat="1" ht="11.25" customHeight="1" outlineLevel="2" x14ac:dyDescent="0.2">
      <c r="A151" s="80"/>
      <c r="B151" s="80" t="s">
        <v>4</v>
      </c>
      <c r="C151" s="81">
        <v>1373717.52</v>
      </c>
      <c r="D151" s="82">
        <v>2010</v>
      </c>
      <c r="E151" s="83">
        <v>0</v>
      </c>
      <c r="F151" s="84">
        <v>0</v>
      </c>
      <c r="G151" s="85">
        <f t="shared" si="21"/>
        <v>1373717.52</v>
      </c>
      <c r="H151" s="86">
        <f t="shared" si="21"/>
        <v>2010</v>
      </c>
      <c r="I151" s="87"/>
      <c r="J151" s="87"/>
      <c r="K151" s="87"/>
      <c r="L151" s="87"/>
      <c r="M151" s="87"/>
      <c r="N151" s="87"/>
      <c r="O151" s="87"/>
      <c r="P151" s="87"/>
      <c r="Q151" s="87"/>
      <c r="R151" s="87"/>
      <c r="S151" s="87"/>
      <c r="T151" s="87"/>
    </row>
    <row r="152" spans="1:20" s="88" customFormat="1" ht="11.25" customHeight="1" outlineLevel="2" x14ac:dyDescent="0.2">
      <c r="A152" s="80"/>
      <c r="B152" s="80" t="s">
        <v>5</v>
      </c>
      <c r="C152" s="81">
        <v>1373717.52</v>
      </c>
      <c r="D152" s="82">
        <v>2010</v>
      </c>
      <c r="E152" s="83">
        <v>0</v>
      </c>
      <c r="F152" s="84">
        <v>0</v>
      </c>
      <c r="G152" s="85">
        <f t="shared" si="21"/>
        <v>1373717.52</v>
      </c>
      <c r="H152" s="86">
        <f t="shared" si="21"/>
        <v>2010</v>
      </c>
      <c r="I152" s="87"/>
      <c r="J152" s="87"/>
      <c r="K152" s="87"/>
      <c r="L152" s="87"/>
      <c r="M152" s="87"/>
      <c r="N152" s="87"/>
      <c r="O152" s="87"/>
      <c r="P152" s="87"/>
      <c r="Q152" s="87"/>
      <c r="R152" s="87"/>
      <c r="S152" s="87"/>
      <c r="T152" s="87"/>
    </row>
    <row r="153" spans="1:20" s="88" customFormat="1" ht="11.25" customHeight="1" outlineLevel="2" x14ac:dyDescent="0.2">
      <c r="A153" s="80"/>
      <c r="B153" s="80" t="s">
        <v>6</v>
      </c>
      <c r="C153" s="81">
        <v>1373717.52</v>
      </c>
      <c r="D153" s="82">
        <v>2010</v>
      </c>
      <c r="E153" s="83">
        <v>0</v>
      </c>
      <c r="F153" s="84">
        <v>0</v>
      </c>
      <c r="G153" s="85">
        <f t="shared" si="21"/>
        <v>1373717.52</v>
      </c>
      <c r="H153" s="86">
        <f t="shared" si="21"/>
        <v>2010</v>
      </c>
      <c r="I153" s="87"/>
      <c r="J153" s="87"/>
      <c r="K153" s="87"/>
      <c r="L153" s="87"/>
      <c r="M153" s="87"/>
      <c r="N153" s="87"/>
      <c r="O153" s="87"/>
      <c r="P153" s="87"/>
      <c r="Q153" s="87"/>
      <c r="R153" s="87"/>
      <c r="S153" s="87"/>
      <c r="T153" s="87"/>
    </row>
    <row r="154" spans="1:20" s="88" customFormat="1" ht="11.25" customHeight="1" outlineLevel="2" x14ac:dyDescent="0.2">
      <c r="A154" s="80"/>
      <c r="B154" s="80" t="s">
        <v>7</v>
      </c>
      <c r="C154" s="81">
        <v>1373717.52</v>
      </c>
      <c r="D154" s="82">
        <v>2010</v>
      </c>
      <c r="E154" s="83">
        <v>0</v>
      </c>
      <c r="F154" s="84">
        <v>0</v>
      </c>
      <c r="G154" s="85">
        <f t="shared" si="21"/>
        <v>1373717.52</v>
      </c>
      <c r="H154" s="86">
        <f t="shared" si="21"/>
        <v>2010</v>
      </c>
      <c r="I154" s="87"/>
      <c r="J154" s="87"/>
      <c r="K154" s="87"/>
      <c r="L154" s="87"/>
      <c r="M154" s="87"/>
      <c r="N154" s="87"/>
      <c r="O154" s="87"/>
      <c r="P154" s="87"/>
      <c r="Q154" s="87"/>
      <c r="R154" s="87"/>
      <c r="S154" s="87"/>
      <c r="T154" s="87"/>
    </row>
    <row r="155" spans="1:20" s="88" customFormat="1" ht="11.25" customHeight="1" outlineLevel="2" x14ac:dyDescent="0.2">
      <c r="A155" s="80"/>
      <c r="B155" s="80" t="s">
        <v>8</v>
      </c>
      <c r="C155" s="81">
        <v>1373717.52</v>
      </c>
      <c r="D155" s="82">
        <v>2010</v>
      </c>
      <c r="E155" s="83">
        <v>79601.09</v>
      </c>
      <c r="F155" s="84">
        <v>1019</v>
      </c>
      <c r="G155" s="85">
        <f t="shared" si="21"/>
        <v>1453318.61</v>
      </c>
      <c r="H155" s="86">
        <f t="shared" si="21"/>
        <v>3029</v>
      </c>
      <c r="I155" s="87"/>
      <c r="J155" s="87"/>
      <c r="K155" s="87"/>
      <c r="L155" s="87"/>
      <c r="M155" s="87"/>
      <c r="N155" s="87"/>
      <c r="O155" s="87"/>
      <c r="P155" s="87"/>
      <c r="Q155" s="87"/>
      <c r="R155" s="87"/>
      <c r="S155" s="87"/>
      <c r="T155" s="87"/>
    </row>
    <row r="156" spans="1:20" s="87" customFormat="1" ht="11.25" customHeight="1" outlineLevel="2" x14ac:dyDescent="0.2">
      <c r="A156" s="80"/>
      <c r="B156" s="80" t="s">
        <v>9</v>
      </c>
      <c r="C156" s="81">
        <v>1373717.52</v>
      </c>
      <c r="D156" s="82">
        <v>2010</v>
      </c>
      <c r="E156" s="83">
        <v>7933.31</v>
      </c>
      <c r="F156" s="84">
        <v>102</v>
      </c>
      <c r="G156" s="85">
        <f t="shared" si="21"/>
        <v>1381650.83</v>
      </c>
      <c r="H156" s="86">
        <f t="shared" si="21"/>
        <v>2112</v>
      </c>
    </row>
    <row r="157" spans="1:20" s="87" customFormat="1" ht="11.25" customHeight="1" outlineLevel="2" x14ac:dyDescent="0.2">
      <c r="A157" s="80"/>
      <c r="B157" s="80" t="s">
        <v>10</v>
      </c>
      <c r="C157" s="81">
        <v>1373717.52</v>
      </c>
      <c r="D157" s="82">
        <v>2010</v>
      </c>
      <c r="E157" s="83">
        <v>7933.31</v>
      </c>
      <c r="F157" s="84">
        <v>102</v>
      </c>
      <c r="G157" s="85">
        <f t="shared" si="21"/>
        <v>1381650.83</v>
      </c>
      <c r="H157" s="86">
        <f t="shared" si="21"/>
        <v>2112</v>
      </c>
    </row>
    <row r="158" spans="1:20" s="87" customFormat="1" ht="11.25" customHeight="1" outlineLevel="2" x14ac:dyDescent="0.2">
      <c r="A158" s="80"/>
      <c r="B158" s="80" t="s">
        <v>11</v>
      </c>
      <c r="C158" s="81">
        <v>1376451.28</v>
      </c>
      <c r="D158" s="82">
        <v>2014</v>
      </c>
      <c r="E158" s="83">
        <v>7933.32</v>
      </c>
      <c r="F158" s="84">
        <v>101</v>
      </c>
      <c r="G158" s="85">
        <f t="shared" si="21"/>
        <v>1384384.6</v>
      </c>
      <c r="H158" s="86">
        <f t="shared" si="21"/>
        <v>2115</v>
      </c>
    </row>
    <row r="159" spans="1:20" s="74" customFormat="1" ht="11.25" customHeight="1" x14ac:dyDescent="0.15">
      <c r="A159" s="73" t="s">
        <v>178</v>
      </c>
      <c r="B159" s="236" t="s">
        <v>179</v>
      </c>
      <c r="C159" s="237"/>
      <c r="D159" s="237"/>
      <c r="E159" s="237"/>
      <c r="F159" s="237"/>
      <c r="G159" s="237"/>
      <c r="H159" s="238"/>
    </row>
    <row r="160" spans="1:20" s="74" customFormat="1" ht="11.25" customHeight="1" outlineLevel="1" x14ac:dyDescent="0.15">
      <c r="A160" s="75"/>
      <c r="B160" s="75" t="s">
        <v>171</v>
      </c>
      <c r="C160" s="76">
        <f>SUM(C161:C172)</f>
        <v>5411046</v>
      </c>
      <c r="D160" s="77">
        <f t="shared" ref="D160:H160" si="22">SUM(D161:D172)</f>
        <v>9881</v>
      </c>
      <c r="E160" s="78">
        <f t="shared" si="22"/>
        <v>-2503810.19</v>
      </c>
      <c r="F160" s="79">
        <f t="shared" si="22"/>
        <v>-4052</v>
      </c>
      <c r="G160" s="76">
        <f t="shared" si="22"/>
        <v>2907235.81</v>
      </c>
      <c r="H160" s="76">
        <f t="shared" si="22"/>
        <v>5829</v>
      </c>
    </row>
    <row r="161" spans="1:20" s="87" customFormat="1" ht="11.25" customHeight="1" outlineLevel="2" x14ac:dyDescent="0.2">
      <c r="A161" s="80"/>
      <c r="B161" s="80" t="s">
        <v>14</v>
      </c>
      <c r="C161" s="81">
        <v>450692.32</v>
      </c>
      <c r="D161" s="82">
        <v>823</v>
      </c>
      <c r="E161" s="83">
        <v>-215023.86</v>
      </c>
      <c r="F161" s="84">
        <v>-348</v>
      </c>
      <c r="G161" s="85">
        <f t="shared" ref="G161:H172" si="23">C161+E161</f>
        <v>235668.46</v>
      </c>
      <c r="H161" s="86">
        <f t="shared" si="23"/>
        <v>475</v>
      </c>
    </row>
    <row r="162" spans="1:20" s="87" customFormat="1" ht="11.25" customHeight="1" outlineLevel="2" x14ac:dyDescent="0.2">
      <c r="A162" s="80"/>
      <c r="B162" s="80" t="s">
        <v>15</v>
      </c>
      <c r="C162" s="81">
        <v>450692.32</v>
      </c>
      <c r="D162" s="82">
        <v>823</v>
      </c>
      <c r="E162" s="83">
        <v>-120433.43</v>
      </c>
      <c r="F162" s="84">
        <v>-195</v>
      </c>
      <c r="G162" s="85">
        <f t="shared" si="23"/>
        <v>330258.89</v>
      </c>
      <c r="H162" s="86">
        <f t="shared" si="23"/>
        <v>628</v>
      </c>
    </row>
    <row r="163" spans="1:20" s="88" customFormat="1" ht="11.25" customHeight="1" outlineLevel="2" x14ac:dyDescent="0.2">
      <c r="A163" s="80"/>
      <c r="B163" s="80" t="s">
        <v>16</v>
      </c>
      <c r="C163" s="81">
        <v>450692.32</v>
      </c>
      <c r="D163" s="82">
        <v>823</v>
      </c>
      <c r="E163" s="83">
        <v>-169761.51</v>
      </c>
      <c r="F163" s="84">
        <v>-275</v>
      </c>
      <c r="G163" s="85">
        <f t="shared" si="23"/>
        <v>280930.81</v>
      </c>
      <c r="H163" s="86">
        <f t="shared" si="23"/>
        <v>548</v>
      </c>
      <c r="I163" s="87"/>
      <c r="J163" s="87"/>
      <c r="K163" s="87"/>
      <c r="L163" s="87"/>
      <c r="M163" s="87"/>
      <c r="N163" s="87"/>
      <c r="O163" s="87"/>
      <c r="P163" s="87"/>
      <c r="Q163" s="87"/>
      <c r="R163" s="87"/>
      <c r="S163" s="87"/>
      <c r="T163" s="87"/>
    </row>
    <row r="164" spans="1:20" s="88" customFormat="1" ht="11.25" customHeight="1" outlineLevel="2" x14ac:dyDescent="0.2">
      <c r="A164" s="80"/>
      <c r="B164" s="80" t="s">
        <v>3</v>
      </c>
      <c r="C164" s="81">
        <v>450692.32</v>
      </c>
      <c r="D164" s="82">
        <v>823</v>
      </c>
      <c r="E164" s="83">
        <v>-182309.89</v>
      </c>
      <c r="F164" s="84">
        <v>-295</v>
      </c>
      <c r="G164" s="85">
        <f t="shared" si="23"/>
        <v>268382.43</v>
      </c>
      <c r="H164" s="86">
        <f t="shared" si="23"/>
        <v>528</v>
      </c>
      <c r="I164" s="87"/>
      <c r="J164" s="87"/>
      <c r="K164" s="87"/>
      <c r="L164" s="87"/>
      <c r="M164" s="87"/>
      <c r="N164" s="87"/>
      <c r="O164" s="87"/>
      <c r="P164" s="87"/>
      <c r="Q164" s="87"/>
      <c r="R164" s="87"/>
      <c r="S164" s="87"/>
      <c r="T164" s="87"/>
    </row>
    <row r="165" spans="1:20" s="88" customFormat="1" ht="11.25" customHeight="1" outlineLevel="2" x14ac:dyDescent="0.2">
      <c r="A165" s="80"/>
      <c r="B165" s="80" t="s">
        <v>4</v>
      </c>
      <c r="C165" s="81">
        <v>450692.32</v>
      </c>
      <c r="D165" s="82">
        <v>823</v>
      </c>
      <c r="E165" s="83">
        <v>-322447.07</v>
      </c>
      <c r="F165" s="84">
        <v>-527</v>
      </c>
      <c r="G165" s="85">
        <f t="shared" si="23"/>
        <v>128245.25</v>
      </c>
      <c r="H165" s="86">
        <f t="shared" si="23"/>
        <v>296</v>
      </c>
      <c r="I165" s="87"/>
      <c r="J165" s="87"/>
      <c r="K165" s="87"/>
      <c r="L165" s="87"/>
      <c r="M165" s="87"/>
      <c r="N165" s="87"/>
      <c r="O165" s="87"/>
      <c r="P165" s="87"/>
      <c r="Q165" s="87"/>
      <c r="R165" s="87"/>
      <c r="S165" s="87"/>
      <c r="T165" s="87"/>
    </row>
    <row r="166" spans="1:20" s="88" customFormat="1" ht="11.25" customHeight="1" outlineLevel="2" x14ac:dyDescent="0.2">
      <c r="A166" s="80"/>
      <c r="B166" s="80" t="s">
        <v>5</v>
      </c>
      <c r="C166" s="81">
        <v>450692.32</v>
      </c>
      <c r="D166" s="82">
        <v>823</v>
      </c>
      <c r="E166" s="83">
        <v>-367561.61</v>
      </c>
      <c r="F166" s="84">
        <v>-596</v>
      </c>
      <c r="G166" s="85">
        <f t="shared" si="23"/>
        <v>83130.710000000006</v>
      </c>
      <c r="H166" s="86">
        <f t="shared" si="23"/>
        <v>227</v>
      </c>
      <c r="I166" s="87"/>
      <c r="J166" s="87"/>
      <c r="K166" s="87"/>
      <c r="L166" s="87"/>
      <c r="M166" s="87"/>
      <c r="N166" s="87"/>
      <c r="O166" s="87"/>
      <c r="P166" s="87"/>
      <c r="Q166" s="87"/>
      <c r="R166" s="87"/>
      <c r="S166" s="87"/>
      <c r="T166" s="87"/>
    </row>
    <row r="167" spans="1:20" s="88" customFormat="1" ht="11.25" customHeight="1" outlineLevel="2" x14ac:dyDescent="0.2">
      <c r="A167" s="80"/>
      <c r="B167" s="80" t="s">
        <v>6</v>
      </c>
      <c r="C167" s="81">
        <v>450692.32</v>
      </c>
      <c r="D167" s="82">
        <v>823</v>
      </c>
      <c r="E167" s="83">
        <v>-217580.33</v>
      </c>
      <c r="F167" s="84">
        <v>-356</v>
      </c>
      <c r="G167" s="85">
        <f t="shared" si="23"/>
        <v>233111.99</v>
      </c>
      <c r="H167" s="86">
        <f t="shared" si="23"/>
        <v>467</v>
      </c>
      <c r="I167" s="87"/>
      <c r="J167" s="87"/>
      <c r="K167" s="87"/>
      <c r="L167" s="87"/>
      <c r="M167" s="87"/>
      <c r="N167" s="87"/>
      <c r="O167" s="87"/>
      <c r="P167" s="87"/>
      <c r="Q167" s="87"/>
      <c r="R167" s="87"/>
      <c r="S167" s="87"/>
      <c r="T167" s="87"/>
    </row>
    <row r="168" spans="1:20" s="88" customFormat="1" ht="11.25" customHeight="1" outlineLevel="2" x14ac:dyDescent="0.2">
      <c r="A168" s="80"/>
      <c r="B168" s="80" t="s">
        <v>7</v>
      </c>
      <c r="C168" s="81">
        <v>450692.32</v>
      </c>
      <c r="D168" s="82">
        <v>823</v>
      </c>
      <c r="E168" s="83">
        <v>-168486.47</v>
      </c>
      <c r="F168" s="84">
        <v>-272</v>
      </c>
      <c r="G168" s="85">
        <f t="shared" si="23"/>
        <v>282205.84999999998</v>
      </c>
      <c r="H168" s="86">
        <f t="shared" si="23"/>
        <v>551</v>
      </c>
      <c r="I168" s="87"/>
      <c r="J168" s="87"/>
      <c r="K168" s="87"/>
      <c r="L168" s="87"/>
      <c r="M168" s="87"/>
      <c r="N168" s="87"/>
      <c r="O168" s="87"/>
      <c r="P168" s="87"/>
      <c r="Q168" s="87"/>
      <c r="R168" s="87"/>
      <c r="S168" s="87"/>
      <c r="T168" s="87"/>
    </row>
    <row r="169" spans="1:20" s="88" customFormat="1" ht="11.25" customHeight="1" outlineLevel="2" x14ac:dyDescent="0.2">
      <c r="A169" s="80"/>
      <c r="B169" s="80" t="s">
        <v>8</v>
      </c>
      <c r="C169" s="81">
        <v>450692.32</v>
      </c>
      <c r="D169" s="82">
        <v>823</v>
      </c>
      <c r="E169" s="83">
        <v>-112199.85</v>
      </c>
      <c r="F169" s="84">
        <v>-182</v>
      </c>
      <c r="G169" s="85">
        <f t="shared" si="23"/>
        <v>338492.47</v>
      </c>
      <c r="H169" s="86">
        <f t="shared" si="23"/>
        <v>641</v>
      </c>
      <c r="I169" s="87"/>
      <c r="J169" s="87"/>
      <c r="K169" s="87"/>
      <c r="L169" s="87"/>
      <c r="M169" s="87"/>
      <c r="N169" s="87"/>
      <c r="O169" s="87"/>
      <c r="P169" s="87"/>
      <c r="Q169" s="87"/>
      <c r="R169" s="87"/>
      <c r="S169" s="87"/>
      <c r="T169" s="87"/>
    </row>
    <row r="170" spans="1:20" s="87" customFormat="1" ht="11.25" customHeight="1" outlineLevel="2" x14ac:dyDescent="0.2">
      <c r="A170" s="80"/>
      <c r="B170" s="80" t="s">
        <v>9</v>
      </c>
      <c r="C170" s="81">
        <v>450692.32</v>
      </c>
      <c r="D170" s="82">
        <v>823</v>
      </c>
      <c r="E170" s="83">
        <v>-209335.39</v>
      </c>
      <c r="F170" s="84">
        <v>-335</v>
      </c>
      <c r="G170" s="85">
        <f t="shared" si="23"/>
        <v>241356.93</v>
      </c>
      <c r="H170" s="86">
        <f t="shared" si="23"/>
        <v>488</v>
      </c>
    </row>
    <row r="171" spans="1:20" s="87" customFormat="1" ht="11.25" customHeight="1" outlineLevel="2" x14ac:dyDescent="0.2">
      <c r="A171" s="80"/>
      <c r="B171" s="80" t="s">
        <v>10</v>
      </c>
      <c r="C171" s="81">
        <v>450692.32</v>
      </c>
      <c r="D171" s="82">
        <v>823</v>
      </c>
      <c r="E171" s="83">
        <v>-209335.39</v>
      </c>
      <c r="F171" s="84">
        <v>-335</v>
      </c>
      <c r="G171" s="85">
        <f t="shared" si="23"/>
        <v>241356.93</v>
      </c>
      <c r="H171" s="86">
        <f t="shared" si="23"/>
        <v>488</v>
      </c>
    </row>
    <row r="172" spans="1:20" s="87" customFormat="1" ht="11.25" customHeight="1" outlineLevel="2" x14ac:dyDescent="0.2">
      <c r="A172" s="80"/>
      <c r="B172" s="80" t="s">
        <v>11</v>
      </c>
      <c r="C172" s="81">
        <v>453430.48</v>
      </c>
      <c r="D172" s="82">
        <v>828</v>
      </c>
      <c r="E172" s="83">
        <v>-209335.39</v>
      </c>
      <c r="F172" s="84">
        <v>-336</v>
      </c>
      <c r="G172" s="85">
        <f t="shared" si="23"/>
        <v>244095.09</v>
      </c>
      <c r="H172" s="86">
        <f t="shared" si="23"/>
        <v>492</v>
      </c>
    </row>
    <row r="173" spans="1:20" s="74" customFormat="1" ht="11.25" customHeight="1" x14ac:dyDescent="0.15">
      <c r="A173" s="73" t="s">
        <v>17</v>
      </c>
      <c r="B173" s="236" t="s">
        <v>18</v>
      </c>
      <c r="C173" s="237"/>
      <c r="D173" s="237"/>
      <c r="E173" s="237"/>
      <c r="F173" s="237"/>
      <c r="G173" s="237"/>
      <c r="H173" s="238"/>
    </row>
    <row r="174" spans="1:20" s="74" customFormat="1" ht="11.25" customHeight="1" outlineLevel="1" x14ac:dyDescent="0.15">
      <c r="A174" s="75"/>
      <c r="B174" s="75" t="s">
        <v>171</v>
      </c>
      <c r="C174" s="76">
        <f>SUM(C175:C186)</f>
        <v>9315222</v>
      </c>
      <c r="D174" s="77">
        <f t="shared" ref="D174:H174" si="24">SUM(D175:D186)</f>
        <v>12509</v>
      </c>
      <c r="E174" s="78">
        <f t="shared" si="24"/>
        <v>-599459.68999999994</v>
      </c>
      <c r="F174" s="79">
        <f t="shared" si="24"/>
        <v>0</v>
      </c>
      <c r="G174" s="76">
        <f t="shared" si="24"/>
        <v>8715762.3100000005</v>
      </c>
      <c r="H174" s="76">
        <f t="shared" si="24"/>
        <v>12509</v>
      </c>
    </row>
    <row r="175" spans="1:20" s="87" customFormat="1" ht="11.25" customHeight="1" outlineLevel="2" x14ac:dyDescent="0.2">
      <c r="A175" s="80"/>
      <c r="B175" s="80" t="s">
        <v>14</v>
      </c>
      <c r="C175" s="81">
        <v>775958.22</v>
      </c>
      <c r="D175" s="82">
        <v>1042</v>
      </c>
      <c r="E175" s="83">
        <v>0</v>
      </c>
      <c r="F175" s="84">
        <v>0</v>
      </c>
      <c r="G175" s="85">
        <f t="shared" ref="G175:H186" si="25">C175+E175</f>
        <v>775958.22</v>
      </c>
      <c r="H175" s="86">
        <f t="shared" si="25"/>
        <v>1042</v>
      </c>
    </row>
    <row r="176" spans="1:20" s="87" customFormat="1" ht="11.25" customHeight="1" outlineLevel="2" x14ac:dyDescent="0.2">
      <c r="A176" s="80"/>
      <c r="B176" s="80" t="s">
        <v>15</v>
      </c>
      <c r="C176" s="81">
        <v>775958.22</v>
      </c>
      <c r="D176" s="82">
        <v>1042</v>
      </c>
      <c r="E176" s="83">
        <v>0</v>
      </c>
      <c r="F176" s="84">
        <v>0</v>
      </c>
      <c r="G176" s="85">
        <f t="shared" si="25"/>
        <v>775958.22</v>
      </c>
      <c r="H176" s="86">
        <f t="shared" si="25"/>
        <v>1042</v>
      </c>
    </row>
    <row r="177" spans="1:20" s="88" customFormat="1" ht="11.25" customHeight="1" outlineLevel="2" x14ac:dyDescent="0.2">
      <c r="A177" s="80"/>
      <c r="B177" s="80" t="s">
        <v>16</v>
      </c>
      <c r="C177" s="81">
        <v>775958.22</v>
      </c>
      <c r="D177" s="82">
        <v>1042</v>
      </c>
      <c r="E177" s="83">
        <v>0</v>
      </c>
      <c r="F177" s="84">
        <v>0</v>
      </c>
      <c r="G177" s="85">
        <f t="shared" si="25"/>
        <v>775958.22</v>
      </c>
      <c r="H177" s="86">
        <f t="shared" si="25"/>
        <v>1042</v>
      </c>
      <c r="I177" s="87"/>
      <c r="J177" s="87"/>
      <c r="K177" s="87"/>
      <c r="L177" s="87"/>
      <c r="M177" s="87"/>
      <c r="N177" s="87"/>
      <c r="O177" s="87"/>
      <c r="P177" s="87"/>
      <c r="Q177" s="87"/>
      <c r="R177" s="87"/>
      <c r="S177" s="87"/>
      <c r="T177" s="87"/>
    </row>
    <row r="178" spans="1:20" s="88" customFormat="1" ht="11.25" customHeight="1" outlineLevel="2" x14ac:dyDescent="0.2">
      <c r="A178" s="80"/>
      <c r="B178" s="80" t="s">
        <v>3</v>
      </c>
      <c r="C178" s="81">
        <v>775958.22</v>
      </c>
      <c r="D178" s="82">
        <v>1042</v>
      </c>
      <c r="E178" s="83">
        <v>0</v>
      </c>
      <c r="F178" s="84">
        <v>0</v>
      </c>
      <c r="G178" s="85">
        <f t="shared" si="25"/>
        <v>775958.22</v>
      </c>
      <c r="H178" s="86">
        <f t="shared" si="25"/>
        <v>1042</v>
      </c>
      <c r="I178" s="87"/>
      <c r="J178" s="87"/>
      <c r="K178" s="87"/>
      <c r="L178" s="87"/>
      <c r="M178" s="87"/>
      <c r="N178" s="87"/>
      <c r="O178" s="87"/>
      <c r="P178" s="87"/>
      <c r="Q178" s="87"/>
      <c r="R178" s="87"/>
      <c r="S178" s="87"/>
      <c r="T178" s="87"/>
    </row>
    <row r="179" spans="1:20" s="88" customFormat="1" ht="11.25" customHeight="1" outlineLevel="2" x14ac:dyDescent="0.2">
      <c r="A179" s="80"/>
      <c r="B179" s="80" t="s">
        <v>4</v>
      </c>
      <c r="C179" s="81">
        <v>775958.22</v>
      </c>
      <c r="D179" s="82">
        <v>1042</v>
      </c>
      <c r="E179" s="83">
        <v>0</v>
      </c>
      <c r="F179" s="84">
        <v>0</v>
      </c>
      <c r="G179" s="85">
        <f t="shared" si="25"/>
        <v>775958.22</v>
      </c>
      <c r="H179" s="86">
        <f t="shared" si="25"/>
        <v>1042</v>
      </c>
      <c r="I179" s="87"/>
      <c r="J179" s="87"/>
      <c r="K179" s="87"/>
      <c r="L179" s="87"/>
      <c r="M179" s="87"/>
      <c r="N179" s="87"/>
      <c r="O179" s="87"/>
      <c r="P179" s="87"/>
      <c r="Q179" s="87"/>
      <c r="R179" s="87"/>
      <c r="S179" s="87"/>
      <c r="T179" s="87"/>
    </row>
    <row r="180" spans="1:20" s="88" customFormat="1" ht="11.25" customHeight="1" outlineLevel="2" x14ac:dyDescent="0.2">
      <c r="A180" s="80"/>
      <c r="B180" s="80" t="s">
        <v>5</v>
      </c>
      <c r="C180" s="81">
        <v>775958.22</v>
      </c>
      <c r="D180" s="82">
        <v>1042</v>
      </c>
      <c r="E180" s="83">
        <v>0</v>
      </c>
      <c r="F180" s="84">
        <v>0</v>
      </c>
      <c r="G180" s="85">
        <f t="shared" si="25"/>
        <v>775958.22</v>
      </c>
      <c r="H180" s="86">
        <f t="shared" si="25"/>
        <v>1042</v>
      </c>
      <c r="I180" s="87"/>
      <c r="J180" s="87"/>
      <c r="K180" s="87"/>
      <c r="L180" s="87"/>
      <c r="M180" s="87"/>
      <c r="N180" s="87"/>
      <c r="O180" s="87"/>
      <c r="P180" s="87"/>
      <c r="Q180" s="87"/>
      <c r="R180" s="87"/>
      <c r="S180" s="87"/>
      <c r="T180" s="87"/>
    </row>
    <row r="181" spans="1:20" s="88" customFormat="1" ht="11.25" customHeight="1" outlineLevel="2" x14ac:dyDescent="0.2">
      <c r="A181" s="80"/>
      <c r="B181" s="80" t="s">
        <v>6</v>
      </c>
      <c r="C181" s="81">
        <v>775958.22</v>
      </c>
      <c r="D181" s="82">
        <v>1042</v>
      </c>
      <c r="E181" s="83">
        <v>0</v>
      </c>
      <c r="F181" s="84">
        <v>0</v>
      </c>
      <c r="G181" s="85">
        <f t="shared" si="25"/>
        <v>775958.22</v>
      </c>
      <c r="H181" s="86">
        <f t="shared" si="25"/>
        <v>1042</v>
      </c>
      <c r="I181" s="87"/>
      <c r="J181" s="87"/>
      <c r="K181" s="87"/>
      <c r="L181" s="87"/>
      <c r="M181" s="87"/>
      <c r="N181" s="87"/>
      <c r="O181" s="87"/>
      <c r="P181" s="87"/>
      <c r="Q181" s="87"/>
      <c r="R181" s="87"/>
      <c r="S181" s="87"/>
      <c r="T181" s="87"/>
    </row>
    <row r="182" spans="1:20" s="88" customFormat="1" ht="11.25" customHeight="1" outlineLevel="2" x14ac:dyDescent="0.2">
      <c r="A182" s="80"/>
      <c r="B182" s="80" t="s">
        <v>7</v>
      </c>
      <c r="C182" s="81">
        <v>775958.22</v>
      </c>
      <c r="D182" s="82">
        <v>1042</v>
      </c>
      <c r="E182" s="83">
        <v>-164077.9</v>
      </c>
      <c r="F182" s="84">
        <v>0</v>
      </c>
      <c r="G182" s="85">
        <f t="shared" si="25"/>
        <v>611880.31999999995</v>
      </c>
      <c r="H182" s="86">
        <f t="shared" si="25"/>
        <v>1042</v>
      </c>
      <c r="I182" s="87"/>
      <c r="J182" s="87"/>
      <c r="K182" s="87"/>
      <c r="L182" s="87"/>
      <c r="M182" s="87"/>
      <c r="N182" s="87"/>
      <c r="O182" s="87"/>
      <c r="P182" s="87"/>
      <c r="Q182" s="87"/>
      <c r="R182" s="87"/>
      <c r="S182" s="87"/>
      <c r="T182" s="87"/>
    </row>
    <row r="183" spans="1:20" s="87" customFormat="1" ht="11.25" customHeight="1" outlineLevel="2" x14ac:dyDescent="0.2">
      <c r="A183" s="80"/>
      <c r="B183" s="80" t="s">
        <v>8</v>
      </c>
      <c r="C183" s="81">
        <v>775958.22</v>
      </c>
      <c r="D183" s="82">
        <v>1042</v>
      </c>
      <c r="E183" s="83">
        <v>-282440.15999999997</v>
      </c>
      <c r="F183" s="84">
        <v>0</v>
      </c>
      <c r="G183" s="85">
        <f t="shared" si="25"/>
        <v>493518.06</v>
      </c>
      <c r="H183" s="86">
        <f t="shared" si="25"/>
        <v>1042</v>
      </c>
    </row>
    <row r="184" spans="1:20" s="87" customFormat="1" ht="11.25" customHeight="1" outlineLevel="2" x14ac:dyDescent="0.2">
      <c r="A184" s="80"/>
      <c r="B184" s="80" t="s">
        <v>9</v>
      </c>
      <c r="C184" s="81">
        <v>775958.22</v>
      </c>
      <c r="D184" s="82">
        <v>1042</v>
      </c>
      <c r="E184" s="83">
        <v>-50980.54</v>
      </c>
      <c r="F184" s="84">
        <v>0</v>
      </c>
      <c r="G184" s="85">
        <f t="shared" si="25"/>
        <v>724977.68</v>
      </c>
      <c r="H184" s="86">
        <f t="shared" si="25"/>
        <v>1042</v>
      </c>
    </row>
    <row r="185" spans="1:20" s="87" customFormat="1" ht="11.25" customHeight="1" outlineLevel="2" x14ac:dyDescent="0.2">
      <c r="A185" s="80"/>
      <c r="B185" s="80" t="s">
        <v>10</v>
      </c>
      <c r="C185" s="81">
        <v>775958.22</v>
      </c>
      <c r="D185" s="82">
        <v>1042</v>
      </c>
      <c r="E185" s="83">
        <v>-50980.54</v>
      </c>
      <c r="F185" s="84">
        <v>0</v>
      </c>
      <c r="G185" s="85">
        <f t="shared" si="25"/>
        <v>724977.68</v>
      </c>
      <c r="H185" s="86">
        <f t="shared" si="25"/>
        <v>1042</v>
      </c>
    </row>
    <row r="186" spans="1:20" s="87" customFormat="1" ht="11.25" customHeight="1" outlineLevel="2" x14ac:dyDescent="0.2">
      <c r="A186" s="80"/>
      <c r="B186" s="80" t="s">
        <v>11</v>
      </c>
      <c r="C186" s="81">
        <v>779681.58</v>
      </c>
      <c r="D186" s="82">
        <v>1047</v>
      </c>
      <c r="E186" s="83">
        <v>-50980.55</v>
      </c>
      <c r="F186" s="84">
        <v>0</v>
      </c>
      <c r="G186" s="85">
        <f t="shared" si="25"/>
        <v>728701.03</v>
      </c>
      <c r="H186" s="86">
        <f t="shared" si="25"/>
        <v>1047</v>
      </c>
    </row>
    <row r="187" spans="1:20" s="74" customFormat="1" ht="11.25" customHeight="1" x14ac:dyDescent="0.15">
      <c r="A187" s="73" t="s">
        <v>180</v>
      </c>
      <c r="B187" s="236" t="s">
        <v>181</v>
      </c>
      <c r="C187" s="237"/>
      <c r="D187" s="237"/>
      <c r="E187" s="237"/>
      <c r="F187" s="237"/>
      <c r="G187" s="237"/>
      <c r="H187" s="238"/>
    </row>
    <row r="188" spans="1:20" s="74" customFormat="1" ht="11.25" customHeight="1" outlineLevel="1" x14ac:dyDescent="0.15">
      <c r="A188" s="75"/>
      <c r="B188" s="75" t="s">
        <v>171</v>
      </c>
      <c r="C188" s="76">
        <f>SUM(C189:C200)</f>
        <v>7541536</v>
      </c>
      <c r="D188" s="77">
        <f t="shared" ref="D188:H188" si="26">SUM(D189:D200)</f>
        <v>9408</v>
      </c>
      <c r="E188" s="78">
        <f t="shared" si="26"/>
        <v>-4037008.9</v>
      </c>
      <c r="F188" s="79">
        <f t="shared" si="26"/>
        <v>-4619</v>
      </c>
      <c r="G188" s="76">
        <f t="shared" si="26"/>
        <v>3504527.1</v>
      </c>
      <c r="H188" s="76">
        <f t="shared" si="26"/>
        <v>4789</v>
      </c>
    </row>
    <row r="189" spans="1:20" s="87" customFormat="1" ht="11.25" customHeight="1" outlineLevel="2" x14ac:dyDescent="0.2">
      <c r="A189" s="80"/>
      <c r="B189" s="80" t="s">
        <v>14</v>
      </c>
      <c r="C189" s="81">
        <v>628461.32999999996</v>
      </c>
      <c r="D189" s="82">
        <v>784</v>
      </c>
      <c r="E189" s="83">
        <v>-324411.02</v>
      </c>
      <c r="F189" s="84">
        <v>-377</v>
      </c>
      <c r="G189" s="85">
        <f t="shared" ref="G189:H200" si="27">C189+E189</f>
        <v>304050.31</v>
      </c>
      <c r="H189" s="86">
        <f t="shared" si="27"/>
        <v>407</v>
      </c>
    </row>
    <row r="190" spans="1:20" s="88" customFormat="1" ht="11.25" customHeight="1" outlineLevel="2" x14ac:dyDescent="0.2">
      <c r="A190" s="80"/>
      <c r="B190" s="80" t="s">
        <v>15</v>
      </c>
      <c r="C190" s="81">
        <v>628461.32999999996</v>
      </c>
      <c r="D190" s="82">
        <v>784</v>
      </c>
      <c r="E190" s="83">
        <v>-176119.25</v>
      </c>
      <c r="F190" s="84">
        <v>-202</v>
      </c>
      <c r="G190" s="85">
        <f t="shared" si="27"/>
        <v>452342.08</v>
      </c>
      <c r="H190" s="86">
        <f t="shared" si="27"/>
        <v>582</v>
      </c>
      <c r="I190" s="87"/>
      <c r="J190" s="87"/>
      <c r="K190" s="87"/>
      <c r="L190" s="87"/>
      <c r="M190" s="87"/>
      <c r="N190" s="87"/>
      <c r="O190" s="87"/>
      <c r="P190" s="87"/>
      <c r="Q190" s="87"/>
      <c r="R190" s="87"/>
      <c r="S190" s="87"/>
      <c r="T190" s="87"/>
    </row>
    <row r="191" spans="1:20" s="88" customFormat="1" ht="11.25" customHeight="1" outlineLevel="2" x14ac:dyDescent="0.2">
      <c r="A191" s="80"/>
      <c r="B191" s="80" t="s">
        <v>16</v>
      </c>
      <c r="C191" s="81">
        <v>628461.32999999996</v>
      </c>
      <c r="D191" s="82">
        <v>784</v>
      </c>
      <c r="E191" s="83">
        <v>-338721.74</v>
      </c>
      <c r="F191" s="84">
        <v>-404</v>
      </c>
      <c r="G191" s="85">
        <f t="shared" si="27"/>
        <v>289739.59000000003</v>
      </c>
      <c r="H191" s="86">
        <f t="shared" si="27"/>
        <v>380</v>
      </c>
      <c r="I191" s="87"/>
      <c r="J191" s="87"/>
      <c r="K191" s="87"/>
      <c r="L191" s="87"/>
      <c r="M191" s="87"/>
      <c r="N191" s="87"/>
      <c r="O191" s="87"/>
      <c r="P191" s="87"/>
      <c r="Q191" s="87"/>
      <c r="R191" s="87"/>
      <c r="S191" s="87"/>
      <c r="T191" s="87"/>
    </row>
    <row r="192" spans="1:20" s="88" customFormat="1" ht="11.25" customHeight="1" outlineLevel="2" x14ac:dyDescent="0.2">
      <c r="A192" s="80"/>
      <c r="B192" s="80" t="s">
        <v>3</v>
      </c>
      <c r="C192" s="81">
        <v>628461.32999999996</v>
      </c>
      <c r="D192" s="82">
        <v>784</v>
      </c>
      <c r="E192" s="83">
        <v>-318473.71000000002</v>
      </c>
      <c r="F192" s="84">
        <v>-370</v>
      </c>
      <c r="G192" s="85">
        <f t="shared" si="27"/>
        <v>309987.62</v>
      </c>
      <c r="H192" s="86">
        <f t="shared" si="27"/>
        <v>414</v>
      </c>
      <c r="I192" s="87"/>
      <c r="J192" s="87"/>
      <c r="K192" s="87"/>
      <c r="L192" s="87"/>
      <c r="M192" s="87"/>
      <c r="N192" s="87"/>
      <c r="O192" s="87"/>
      <c r="P192" s="87"/>
      <c r="Q192" s="87"/>
      <c r="R192" s="87"/>
      <c r="S192" s="87"/>
      <c r="T192" s="87"/>
    </row>
    <row r="193" spans="1:20" s="88" customFormat="1" ht="11.25" customHeight="1" outlineLevel="2" x14ac:dyDescent="0.2">
      <c r="A193" s="80"/>
      <c r="B193" s="80" t="s">
        <v>4</v>
      </c>
      <c r="C193" s="81">
        <v>628461.32999999996</v>
      </c>
      <c r="D193" s="82">
        <v>784</v>
      </c>
      <c r="E193" s="83">
        <v>-371921.25</v>
      </c>
      <c r="F193" s="84">
        <v>-442</v>
      </c>
      <c r="G193" s="85">
        <f t="shared" si="27"/>
        <v>256540.08</v>
      </c>
      <c r="H193" s="86">
        <f t="shared" si="27"/>
        <v>342</v>
      </c>
      <c r="I193" s="87"/>
      <c r="J193" s="87"/>
      <c r="K193" s="87"/>
      <c r="L193" s="87"/>
      <c r="M193" s="87"/>
      <c r="N193" s="87"/>
      <c r="O193" s="87"/>
      <c r="P193" s="87"/>
      <c r="Q193" s="87"/>
      <c r="R193" s="87"/>
      <c r="S193" s="87"/>
      <c r="T193" s="87"/>
    </row>
    <row r="194" spans="1:20" s="88" customFormat="1" ht="11.25" customHeight="1" outlineLevel="2" x14ac:dyDescent="0.2">
      <c r="A194" s="80"/>
      <c r="B194" s="80" t="s">
        <v>5</v>
      </c>
      <c r="C194" s="81">
        <v>628461.32999999996</v>
      </c>
      <c r="D194" s="82">
        <v>784</v>
      </c>
      <c r="E194" s="83">
        <v>-381222.63</v>
      </c>
      <c r="F194" s="84">
        <v>-437</v>
      </c>
      <c r="G194" s="85">
        <f t="shared" si="27"/>
        <v>247238.7</v>
      </c>
      <c r="H194" s="86">
        <f t="shared" si="27"/>
        <v>347</v>
      </c>
      <c r="I194" s="87"/>
      <c r="J194" s="87"/>
      <c r="K194" s="87"/>
      <c r="L194" s="87"/>
      <c r="M194" s="87"/>
      <c r="N194" s="87"/>
      <c r="O194" s="87"/>
      <c r="P194" s="87"/>
      <c r="Q194" s="87"/>
      <c r="R194" s="87"/>
      <c r="S194" s="87"/>
      <c r="T194" s="87"/>
    </row>
    <row r="195" spans="1:20" s="88" customFormat="1" ht="11.25" customHeight="1" outlineLevel="2" x14ac:dyDescent="0.2">
      <c r="A195" s="80"/>
      <c r="B195" s="80" t="s">
        <v>6</v>
      </c>
      <c r="C195" s="81">
        <v>628461.32999999996</v>
      </c>
      <c r="D195" s="82">
        <v>784</v>
      </c>
      <c r="E195" s="83">
        <v>-289652.01</v>
      </c>
      <c r="F195" s="84">
        <v>-331</v>
      </c>
      <c r="G195" s="85">
        <f t="shared" si="27"/>
        <v>338809.32</v>
      </c>
      <c r="H195" s="86">
        <f t="shared" si="27"/>
        <v>453</v>
      </c>
      <c r="I195" s="87"/>
      <c r="J195" s="87"/>
      <c r="K195" s="87"/>
      <c r="L195" s="87"/>
      <c r="M195" s="87"/>
      <c r="N195" s="87"/>
      <c r="O195" s="87"/>
      <c r="P195" s="87"/>
      <c r="Q195" s="87"/>
      <c r="R195" s="87"/>
      <c r="S195" s="87"/>
      <c r="T195" s="87"/>
    </row>
    <row r="196" spans="1:20" s="87" customFormat="1" ht="11.25" customHeight="1" outlineLevel="2" x14ac:dyDescent="0.2">
      <c r="A196" s="80"/>
      <c r="B196" s="80" t="s">
        <v>7</v>
      </c>
      <c r="C196" s="81">
        <v>628461.32999999996</v>
      </c>
      <c r="D196" s="82">
        <v>784</v>
      </c>
      <c r="E196" s="83">
        <v>-418436.5</v>
      </c>
      <c r="F196" s="84">
        <v>-511</v>
      </c>
      <c r="G196" s="85">
        <f t="shared" si="27"/>
        <v>210024.83</v>
      </c>
      <c r="H196" s="86">
        <f t="shared" si="27"/>
        <v>273</v>
      </c>
    </row>
    <row r="197" spans="1:20" s="87" customFormat="1" ht="11.25" customHeight="1" outlineLevel="2" x14ac:dyDescent="0.2">
      <c r="A197" s="80"/>
      <c r="B197" s="80" t="s">
        <v>8</v>
      </c>
      <c r="C197" s="81">
        <v>628461.32999999996</v>
      </c>
      <c r="D197" s="82">
        <v>784</v>
      </c>
      <c r="E197" s="83">
        <v>-408798.56</v>
      </c>
      <c r="F197" s="84">
        <v>-468</v>
      </c>
      <c r="G197" s="85">
        <f t="shared" si="27"/>
        <v>219662.77</v>
      </c>
      <c r="H197" s="86">
        <f t="shared" si="27"/>
        <v>316</v>
      </c>
    </row>
    <row r="198" spans="1:20" s="88" customFormat="1" ht="11.25" customHeight="1" outlineLevel="2" x14ac:dyDescent="0.2">
      <c r="A198" s="80"/>
      <c r="B198" s="80" t="s">
        <v>9</v>
      </c>
      <c r="C198" s="81">
        <v>628461.32999999996</v>
      </c>
      <c r="D198" s="82">
        <v>784</v>
      </c>
      <c r="E198" s="83">
        <v>-336417.41</v>
      </c>
      <c r="F198" s="84">
        <v>-359</v>
      </c>
      <c r="G198" s="85">
        <f t="shared" si="27"/>
        <v>292043.92</v>
      </c>
      <c r="H198" s="86">
        <f t="shared" si="27"/>
        <v>425</v>
      </c>
      <c r="I198" s="87"/>
      <c r="J198" s="87"/>
      <c r="K198" s="87"/>
      <c r="L198" s="87"/>
      <c r="M198" s="87"/>
      <c r="N198" s="87"/>
      <c r="O198" s="87"/>
      <c r="P198" s="87"/>
      <c r="Q198" s="87"/>
      <c r="R198" s="87"/>
      <c r="S198" s="87"/>
      <c r="T198" s="87"/>
    </row>
    <row r="199" spans="1:20" s="88" customFormat="1" ht="11.25" customHeight="1" outlineLevel="2" x14ac:dyDescent="0.2">
      <c r="A199" s="80"/>
      <c r="B199" s="80" t="s">
        <v>10</v>
      </c>
      <c r="C199" s="81">
        <v>628461.32999999996</v>
      </c>
      <c r="D199" s="82">
        <v>784</v>
      </c>
      <c r="E199" s="83">
        <v>-336417.41</v>
      </c>
      <c r="F199" s="84">
        <v>-359</v>
      </c>
      <c r="G199" s="85">
        <f t="shared" si="27"/>
        <v>292043.92</v>
      </c>
      <c r="H199" s="86">
        <f t="shared" si="27"/>
        <v>425</v>
      </c>
      <c r="I199" s="87"/>
      <c r="J199" s="87"/>
      <c r="K199" s="87"/>
      <c r="L199" s="87"/>
      <c r="M199" s="87"/>
      <c r="N199" s="87"/>
      <c r="O199" s="87"/>
      <c r="P199" s="87"/>
      <c r="Q199" s="87"/>
      <c r="R199" s="87"/>
      <c r="S199" s="87"/>
      <c r="T199" s="87"/>
    </row>
    <row r="200" spans="1:20" s="88" customFormat="1" ht="11.25" customHeight="1" outlineLevel="2" x14ac:dyDescent="0.2">
      <c r="A200" s="80"/>
      <c r="B200" s="80" t="s">
        <v>11</v>
      </c>
      <c r="C200" s="81">
        <v>628461.37</v>
      </c>
      <c r="D200" s="82">
        <v>784</v>
      </c>
      <c r="E200" s="83">
        <v>-336417.41</v>
      </c>
      <c r="F200" s="84">
        <v>-359</v>
      </c>
      <c r="G200" s="85">
        <f t="shared" si="27"/>
        <v>292043.96000000002</v>
      </c>
      <c r="H200" s="86">
        <f t="shared" si="27"/>
        <v>425</v>
      </c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</row>
    <row r="201" spans="1:20" s="89" customFormat="1" ht="11.25" customHeight="1" x14ac:dyDescent="0.15">
      <c r="A201" s="73" t="s">
        <v>182</v>
      </c>
      <c r="B201" s="236" t="s">
        <v>183</v>
      </c>
      <c r="C201" s="237"/>
      <c r="D201" s="237"/>
      <c r="E201" s="237"/>
      <c r="F201" s="237"/>
      <c r="G201" s="237"/>
      <c r="H201" s="238"/>
      <c r="I201" s="74"/>
      <c r="J201" s="74"/>
      <c r="K201" s="74"/>
      <c r="L201" s="74"/>
      <c r="M201" s="74"/>
      <c r="N201" s="74"/>
      <c r="O201" s="74"/>
      <c r="P201" s="74"/>
      <c r="Q201" s="74"/>
      <c r="R201" s="74"/>
      <c r="S201" s="74"/>
      <c r="T201" s="74"/>
    </row>
    <row r="202" spans="1:20" s="74" customFormat="1" ht="11.25" customHeight="1" outlineLevel="1" x14ac:dyDescent="0.15">
      <c r="A202" s="75"/>
      <c r="B202" s="75" t="s">
        <v>171</v>
      </c>
      <c r="C202" s="76">
        <f>SUM(C203:C214)</f>
        <v>4437466</v>
      </c>
      <c r="D202" s="77">
        <f t="shared" ref="D202:H202" si="28">SUM(D203:D214)</f>
        <v>6807</v>
      </c>
      <c r="E202" s="78">
        <f t="shared" si="28"/>
        <v>-509973.41</v>
      </c>
      <c r="F202" s="79">
        <f t="shared" si="28"/>
        <v>-479</v>
      </c>
      <c r="G202" s="76">
        <f t="shared" si="28"/>
        <v>3927492.59</v>
      </c>
      <c r="H202" s="76">
        <f t="shared" si="28"/>
        <v>6328</v>
      </c>
    </row>
    <row r="203" spans="1:20" s="87" customFormat="1" ht="11.25" customHeight="1" outlineLevel="2" x14ac:dyDescent="0.2">
      <c r="A203" s="80"/>
      <c r="B203" s="80" t="s">
        <v>14</v>
      </c>
      <c r="C203" s="81">
        <v>369625.86</v>
      </c>
      <c r="D203" s="82">
        <v>567</v>
      </c>
      <c r="E203" s="83">
        <v>0</v>
      </c>
      <c r="F203" s="84">
        <v>0</v>
      </c>
      <c r="G203" s="85">
        <f t="shared" ref="G203:H214" si="29">C203+E203</f>
        <v>369625.86</v>
      </c>
      <c r="H203" s="86">
        <f t="shared" si="29"/>
        <v>567</v>
      </c>
    </row>
    <row r="204" spans="1:20" s="87" customFormat="1" ht="11.25" customHeight="1" outlineLevel="2" x14ac:dyDescent="0.2">
      <c r="A204" s="80"/>
      <c r="B204" s="80" t="s">
        <v>15</v>
      </c>
      <c r="C204" s="81">
        <v>369625.86</v>
      </c>
      <c r="D204" s="82">
        <v>567</v>
      </c>
      <c r="E204" s="83">
        <v>0</v>
      </c>
      <c r="F204" s="84">
        <v>0</v>
      </c>
      <c r="G204" s="85">
        <f t="shared" si="29"/>
        <v>369625.86</v>
      </c>
      <c r="H204" s="86">
        <f t="shared" si="29"/>
        <v>567</v>
      </c>
    </row>
    <row r="205" spans="1:20" s="87" customFormat="1" ht="11.25" customHeight="1" outlineLevel="2" x14ac:dyDescent="0.2">
      <c r="A205" s="80"/>
      <c r="B205" s="80" t="s">
        <v>16</v>
      </c>
      <c r="C205" s="81">
        <v>369625.86</v>
      </c>
      <c r="D205" s="82">
        <v>567</v>
      </c>
      <c r="E205" s="83">
        <v>0</v>
      </c>
      <c r="F205" s="84">
        <v>0</v>
      </c>
      <c r="G205" s="85">
        <f t="shared" si="29"/>
        <v>369625.86</v>
      </c>
      <c r="H205" s="86">
        <f t="shared" si="29"/>
        <v>567</v>
      </c>
    </row>
    <row r="206" spans="1:20" s="87" customFormat="1" ht="11.25" customHeight="1" outlineLevel="2" x14ac:dyDescent="0.2">
      <c r="A206" s="80"/>
      <c r="B206" s="80" t="s">
        <v>3</v>
      </c>
      <c r="C206" s="81">
        <v>369625.86</v>
      </c>
      <c r="D206" s="82">
        <v>567</v>
      </c>
      <c r="E206" s="83">
        <v>-2492.52</v>
      </c>
      <c r="F206" s="84">
        <v>0</v>
      </c>
      <c r="G206" s="85">
        <f t="shared" si="29"/>
        <v>367133.34</v>
      </c>
      <c r="H206" s="86">
        <f t="shared" si="29"/>
        <v>567</v>
      </c>
    </row>
    <row r="207" spans="1:20" s="88" customFormat="1" ht="11.25" customHeight="1" outlineLevel="2" x14ac:dyDescent="0.2">
      <c r="A207" s="80"/>
      <c r="B207" s="80" t="s">
        <v>4</v>
      </c>
      <c r="C207" s="81">
        <v>369625.86</v>
      </c>
      <c r="D207" s="82">
        <v>567</v>
      </c>
      <c r="E207" s="83">
        <v>0</v>
      </c>
      <c r="F207" s="84">
        <v>0</v>
      </c>
      <c r="G207" s="85">
        <f t="shared" si="29"/>
        <v>369625.86</v>
      </c>
      <c r="H207" s="86">
        <f t="shared" si="29"/>
        <v>567</v>
      </c>
      <c r="I207" s="87"/>
      <c r="J207" s="87"/>
      <c r="K207" s="87"/>
      <c r="L207" s="87"/>
      <c r="M207" s="87"/>
      <c r="N207" s="87"/>
      <c r="O207" s="87"/>
      <c r="P207" s="87"/>
      <c r="Q207" s="87"/>
      <c r="R207" s="87"/>
      <c r="S207" s="87"/>
      <c r="T207" s="87"/>
    </row>
    <row r="208" spans="1:20" s="88" customFormat="1" ht="11.25" customHeight="1" outlineLevel="2" x14ac:dyDescent="0.2">
      <c r="A208" s="80"/>
      <c r="B208" s="80" t="s">
        <v>5</v>
      </c>
      <c r="C208" s="81">
        <v>369625.86</v>
      </c>
      <c r="D208" s="82">
        <v>567</v>
      </c>
      <c r="E208" s="83">
        <v>0</v>
      </c>
      <c r="F208" s="84">
        <v>0</v>
      </c>
      <c r="G208" s="85">
        <f t="shared" si="29"/>
        <v>369625.86</v>
      </c>
      <c r="H208" s="86">
        <f t="shared" si="29"/>
        <v>567</v>
      </c>
      <c r="I208" s="87"/>
      <c r="J208" s="87"/>
      <c r="K208" s="87"/>
      <c r="L208" s="87"/>
      <c r="M208" s="87"/>
      <c r="N208" s="87"/>
      <c r="O208" s="87"/>
      <c r="P208" s="87"/>
      <c r="Q208" s="87"/>
      <c r="R208" s="87"/>
      <c r="S208" s="87"/>
      <c r="T208" s="87"/>
    </row>
    <row r="209" spans="1:20" s="88" customFormat="1" ht="11.25" customHeight="1" outlineLevel="2" x14ac:dyDescent="0.2">
      <c r="A209" s="80"/>
      <c r="B209" s="80" t="s">
        <v>6</v>
      </c>
      <c r="C209" s="81">
        <v>369625.86</v>
      </c>
      <c r="D209" s="82">
        <v>567</v>
      </c>
      <c r="E209" s="83">
        <v>-75089.38</v>
      </c>
      <c r="F209" s="84">
        <v>-71</v>
      </c>
      <c r="G209" s="85">
        <f t="shared" si="29"/>
        <v>294536.48</v>
      </c>
      <c r="H209" s="86">
        <f t="shared" si="29"/>
        <v>496</v>
      </c>
      <c r="I209" s="87"/>
      <c r="J209" s="87"/>
      <c r="K209" s="87"/>
      <c r="L209" s="87"/>
      <c r="M209" s="87"/>
      <c r="N209" s="87"/>
      <c r="O209" s="87"/>
      <c r="P209" s="87"/>
      <c r="Q209" s="87"/>
      <c r="R209" s="87"/>
      <c r="S209" s="87"/>
      <c r="T209" s="87"/>
    </row>
    <row r="210" spans="1:20" s="87" customFormat="1" ht="11.25" customHeight="1" outlineLevel="2" x14ac:dyDescent="0.2">
      <c r="A210" s="80"/>
      <c r="B210" s="80" t="s">
        <v>7</v>
      </c>
      <c r="C210" s="81">
        <v>369625.86</v>
      </c>
      <c r="D210" s="82">
        <v>567</v>
      </c>
      <c r="E210" s="83">
        <v>-88693.06</v>
      </c>
      <c r="F210" s="84">
        <v>-83</v>
      </c>
      <c r="G210" s="85">
        <f t="shared" si="29"/>
        <v>280932.8</v>
      </c>
      <c r="H210" s="86">
        <f t="shared" si="29"/>
        <v>484</v>
      </c>
    </row>
    <row r="211" spans="1:20" s="87" customFormat="1" ht="11.25" customHeight="1" outlineLevel="2" x14ac:dyDescent="0.2">
      <c r="A211" s="80"/>
      <c r="B211" s="80" t="s">
        <v>8</v>
      </c>
      <c r="C211" s="81">
        <v>369625.86</v>
      </c>
      <c r="D211" s="82">
        <v>567</v>
      </c>
      <c r="E211" s="83">
        <v>-214738.34</v>
      </c>
      <c r="F211" s="84">
        <v>-202</v>
      </c>
      <c r="G211" s="85">
        <f t="shared" si="29"/>
        <v>154887.51999999999</v>
      </c>
      <c r="H211" s="86">
        <f t="shared" si="29"/>
        <v>365</v>
      </c>
    </row>
    <row r="212" spans="1:20" s="87" customFormat="1" ht="11.25" customHeight="1" outlineLevel="2" x14ac:dyDescent="0.2">
      <c r="A212" s="80"/>
      <c r="B212" s="80" t="s">
        <v>9</v>
      </c>
      <c r="C212" s="81">
        <v>369625.86</v>
      </c>
      <c r="D212" s="82">
        <v>567</v>
      </c>
      <c r="E212" s="83">
        <v>-42986.7</v>
      </c>
      <c r="F212" s="84">
        <v>-41</v>
      </c>
      <c r="G212" s="85">
        <f t="shared" si="29"/>
        <v>326639.15999999997</v>
      </c>
      <c r="H212" s="86">
        <f t="shared" si="29"/>
        <v>526</v>
      </c>
    </row>
    <row r="213" spans="1:20" s="87" customFormat="1" ht="11.25" customHeight="1" outlineLevel="2" x14ac:dyDescent="0.2">
      <c r="A213" s="80"/>
      <c r="B213" s="80" t="s">
        <v>10</v>
      </c>
      <c r="C213" s="81">
        <v>369625.86</v>
      </c>
      <c r="D213" s="82">
        <v>567</v>
      </c>
      <c r="E213" s="83">
        <v>-42986.7</v>
      </c>
      <c r="F213" s="84">
        <v>-41</v>
      </c>
      <c r="G213" s="85">
        <f t="shared" si="29"/>
        <v>326639.15999999997</v>
      </c>
      <c r="H213" s="86">
        <f t="shared" si="29"/>
        <v>526</v>
      </c>
    </row>
    <row r="214" spans="1:20" s="87" customFormat="1" ht="11.25" customHeight="1" outlineLevel="2" x14ac:dyDescent="0.2">
      <c r="A214" s="80"/>
      <c r="B214" s="80" t="s">
        <v>11</v>
      </c>
      <c r="C214" s="81">
        <v>371581.54</v>
      </c>
      <c r="D214" s="82">
        <v>570</v>
      </c>
      <c r="E214" s="83">
        <v>-42986.71</v>
      </c>
      <c r="F214" s="84">
        <v>-41</v>
      </c>
      <c r="G214" s="85">
        <f t="shared" si="29"/>
        <v>328594.83</v>
      </c>
      <c r="H214" s="86">
        <f t="shared" si="29"/>
        <v>529</v>
      </c>
    </row>
    <row r="215" spans="1:20" s="74" customFormat="1" ht="11.25" customHeight="1" x14ac:dyDescent="0.15">
      <c r="A215" s="73" t="s">
        <v>184</v>
      </c>
      <c r="B215" s="236" t="s">
        <v>185</v>
      </c>
      <c r="C215" s="237"/>
      <c r="D215" s="237"/>
      <c r="E215" s="237"/>
      <c r="F215" s="237"/>
      <c r="G215" s="237"/>
      <c r="H215" s="238"/>
    </row>
    <row r="216" spans="1:20" s="74" customFormat="1" ht="11.25" customHeight="1" outlineLevel="1" x14ac:dyDescent="0.15">
      <c r="A216" s="75"/>
      <c r="B216" s="75" t="s">
        <v>171</v>
      </c>
      <c r="C216" s="76">
        <f>SUM(C217:C228)</f>
        <v>6141401</v>
      </c>
      <c r="D216" s="77">
        <f t="shared" ref="D216:H216" si="30">SUM(D217:D228)</f>
        <v>8961</v>
      </c>
      <c r="E216" s="78">
        <f t="shared" si="30"/>
        <v>217924</v>
      </c>
      <c r="F216" s="79">
        <f t="shared" si="30"/>
        <v>705</v>
      </c>
      <c r="G216" s="76">
        <f t="shared" si="30"/>
        <v>6359325</v>
      </c>
      <c r="H216" s="76">
        <f t="shared" si="30"/>
        <v>9666</v>
      </c>
    </row>
    <row r="217" spans="1:20" s="87" customFormat="1" ht="11.25" customHeight="1" outlineLevel="2" x14ac:dyDescent="0.2">
      <c r="A217" s="80"/>
      <c r="B217" s="80" t="s">
        <v>14</v>
      </c>
      <c r="C217" s="81">
        <v>511954.75</v>
      </c>
      <c r="D217" s="82">
        <v>747</v>
      </c>
      <c r="E217" s="83">
        <v>0</v>
      </c>
      <c r="F217" s="84">
        <v>0</v>
      </c>
      <c r="G217" s="85">
        <f t="shared" ref="G217:H228" si="31">C217+E217</f>
        <v>511954.75</v>
      </c>
      <c r="H217" s="86">
        <f t="shared" si="31"/>
        <v>747</v>
      </c>
    </row>
    <row r="218" spans="1:20" s="87" customFormat="1" ht="11.25" customHeight="1" outlineLevel="2" x14ac:dyDescent="0.2">
      <c r="A218" s="80"/>
      <c r="B218" s="80" t="s">
        <v>15</v>
      </c>
      <c r="C218" s="81">
        <v>511954.75</v>
      </c>
      <c r="D218" s="82">
        <v>747</v>
      </c>
      <c r="E218" s="83">
        <v>0</v>
      </c>
      <c r="F218" s="84">
        <v>0</v>
      </c>
      <c r="G218" s="85">
        <f t="shared" si="31"/>
        <v>511954.75</v>
      </c>
      <c r="H218" s="86">
        <f t="shared" si="31"/>
        <v>747</v>
      </c>
    </row>
    <row r="219" spans="1:20" s="87" customFormat="1" ht="11.25" customHeight="1" outlineLevel="2" x14ac:dyDescent="0.2">
      <c r="A219" s="80"/>
      <c r="B219" s="80" t="s">
        <v>16</v>
      </c>
      <c r="C219" s="81">
        <v>511954.75</v>
      </c>
      <c r="D219" s="82">
        <v>747</v>
      </c>
      <c r="E219" s="83">
        <v>0</v>
      </c>
      <c r="F219" s="84">
        <v>0</v>
      </c>
      <c r="G219" s="85">
        <f t="shared" si="31"/>
        <v>511954.75</v>
      </c>
      <c r="H219" s="86">
        <f t="shared" si="31"/>
        <v>747</v>
      </c>
    </row>
    <row r="220" spans="1:20" s="88" customFormat="1" ht="11.25" customHeight="1" outlineLevel="2" x14ac:dyDescent="0.2">
      <c r="A220" s="80"/>
      <c r="B220" s="80" t="s">
        <v>3</v>
      </c>
      <c r="C220" s="81">
        <v>511954.75</v>
      </c>
      <c r="D220" s="82">
        <v>747</v>
      </c>
      <c r="E220" s="83">
        <v>0</v>
      </c>
      <c r="F220" s="84">
        <v>0</v>
      </c>
      <c r="G220" s="85">
        <f t="shared" si="31"/>
        <v>511954.75</v>
      </c>
      <c r="H220" s="86">
        <f t="shared" si="31"/>
        <v>747</v>
      </c>
      <c r="I220" s="87"/>
      <c r="J220" s="87"/>
      <c r="K220" s="87"/>
      <c r="L220" s="87"/>
      <c r="M220" s="87"/>
      <c r="N220" s="87"/>
      <c r="O220" s="87"/>
      <c r="P220" s="87"/>
      <c r="Q220" s="87"/>
      <c r="R220" s="87"/>
      <c r="S220" s="87"/>
      <c r="T220" s="87"/>
    </row>
    <row r="221" spans="1:20" s="88" customFormat="1" ht="11.25" customHeight="1" outlineLevel="2" x14ac:dyDescent="0.2">
      <c r="A221" s="80"/>
      <c r="B221" s="80" t="s">
        <v>4</v>
      </c>
      <c r="C221" s="81">
        <v>511954.75</v>
      </c>
      <c r="D221" s="82">
        <v>747</v>
      </c>
      <c r="E221" s="83">
        <v>0</v>
      </c>
      <c r="F221" s="84">
        <v>0</v>
      </c>
      <c r="G221" s="85">
        <f t="shared" si="31"/>
        <v>511954.75</v>
      </c>
      <c r="H221" s="86">
        <f t="shared" si="31"/>
        <v>747</v>
      </c>
      <c r="I221" s="87"/>
      <c r="J221" s="87"/>
      <c r="K221" s="87"/>
      <c r="L221" s="87"/>
      <c r="M221" s="87"/>
      <c r="N221" s="87"/>
      <c r="O221" s="87"/>
      <c r="P221" s="87"/>
      <c r="Q221" s="87"/>
      <c r="R221" s="87"/>
      <c r="S221" s="87"/>
      <c r="T221" s="87"/>
    </row>
    <row r="222" spans="1:20" s="88" customFormat="1" ht="11.25" customHeight="1" outlineLevel="2" x14ac:dyDescent="0.2">
      <c r="A222" s="80"/>
      <c r="B222" s="80" t="s">
        <v>5</v>
      </c>
      <c r="C222" s="81">
        <v>511954.75</v>
      </c>
      <c r="D222" s="82">
        <v>747</v>
      </c>
      <c r="E222" s="83">
        <v>0</v>
      </c>
      <c r="F222" s="84">
        <v>0</v>
      </c>
      <c r="G222" s="85">
        <f t="shared" si="31"/>
        <v>511954.75</v>
      </c>
      <c r="H222" s="86">
        <f t="shared" si="31"/>
        <v>747</v>
      </c>
      <c r="I222" s="87"/>
      <c r="J222" s="87"/>
      <c r="K222" s="87"/>
      <c r="L222" s="87"/>
      <c r="M222" s="87"/>
      <c r="N222" s="87"/>
      <c r="O222" s="87"/>
      <c r="P222" s="87"/>
      <c r="Q222" s="87"/>
      <c r="R222" s="87"/>
      <c r="S222" s="87"/>
      <c r="T222" s="87"/>
    </row>
    <row r="223" spans="1:20" s="88" customFormat="1" ht="11.25" customHeight="1" outlineLevel="2" x14ac:dyDescent="0.2">
      <c r="A223" s="80"/>
      <c r="B223" s="80" t="s">
        <v>6</v>
      </c>
      <c r="C223" s="81">
        <v>511954.75</v>
      </c>
      <c r="D223" s="82">
        <v>747</v>
      </c>
      <c r="E223" s="83">
        <v>0</v>
      </c>
      <c r="F223" s="84">
        <v>0</v>
      </c>
      <c r="G223" s="85">
        <f t="shared" si="31"/>
        <v>511954.75</v>
      </c>
      <c r="H223" s="86">
        <f t="shared" si="31"/>
        <v>747</v>
      </c>
      <c r="I223" s="87"/>
      <c r="J223" s="87"/>
      <c r="K223" s="87"/>
      <c r="L223" s="87"/>
      <c r="M223" s="87"/>
      <c r="N223" s="87"/>
      <c r="O223" s="87"/>
      <c r="P223" s="87"/>
      <c r="Q223" s="87"/>
      <c r="R223" s="87"/>
      <c r="S223" s="87"/>
      <c r="T223" s="87"/>
    </row>
    <row r="224" spans="1:20" s="88" customFormat="1" ht="11.25" customHeight="1" outlineLevel="2" x14ac:dyDescent="0.2">
      <c r="A224" s="80"/>
      <c r="B224" s="80" t="s">
        <v>7</v>
      </c>
      <c r="C224" s="81">
        <v>511954.75</v>
      </c>
      <c r="D224" s="82">
        <v>747</v>
      </c>
      <c r="E224" s="83">
        <v>0</v>
      </c>
      <c r="F224" s="84">
        <v>0</v>
      </c>
      <c r="G224" s="85">
        <f t="shared" si="31"/>
        <v>511954.75</v>
      </c>
      <c r="H224" s="86">
        <f t="shared" si="31"/>
        <v>747</v>
      </c>
      <c r="I224" s="87"/>
      <c r="J224" s="87"/>
      <c r="K224" s="87"/>
      <c r="L224" s="87"/>
      <c r="M224" s="87"/>
      <c r="N224" s="87"/>
      <c r="O224" s="87"/>
      <c r="P224" s="87"/>
      <c r="Q224" s="87"/>
      <c r="R224" s="87"/>
      <c r="S224" s="87"/>
      <c r="T224" s="87"/>
    </row>
    <row r="225" spans="1:20" s="88" customFormat="1" ht="11.25" customHeight="1" outlineLevel="2" x14ac:dyDescent="0.2">
      <c r="A225" s="80"/>
      <c r="B225" s="80" t="s">
        <v>8</v>
      </c>
      <c r="C225" s="81">
        <v>511954.75</v>
      </c>
      <c r="D225" s="82">
        <v>747</v>
      </c>
      <c r="E225" s="83">
        <v>217924</v>
      </c>
      <c r="F225" s="84">
        <v>705</v>
      </c>
      <c r="G225" s="85">
        <f t="shared" si="31"/>
        <v>729878.75</v>
      </c>
      <c r="H225" s="86">
        <f t="shared" si="31"/>
        <v>1452</v>
      </c>
      <c r="I225" s="87"/>
      <c r="J225" s="87"/>
      <c r="K225" s="87"/>
      <c r="L225" s="87"/>
      <c r="M225" s="87"/>
      <c r="N225" s="87"/>
      <c r="O225" s="87"/>
      <c r="P225" s="87"/>
      <c r="Q225" s="87"/>
      <c r="R225" s="87"/>
      <c r="S225" s="87"/>
      <c r="T225" s="87"/>
    </row>
    <row r="226" spans="1:20" s="87" customFormat="1" ht="11.25" customHeight="1" outlineLevel="2" x14ac:dyDescent="0.2">
      <c r="A226" s="80"/>
      <c r="B226" s="80" t="s">
        <v>9</v>
      </c>
      <c r="C226" s="81">
        <v>511954.75</v>
      </c>
      <c r="D226" s="82">
        <v>747</v>
      </c>
      <c r="E226" s="83">
        <v>0</v>
      </c>
      <c r="F226" s="84">
        <v>0</v>
      </c>
      <c r="G226" s="85">
        <f t="shared" si="31"/>
        <v>511954.75</v>
      </c>
      <c r="H226" s="86">
        <f t="shared" si="31"/>
        <v>747</v>
      </c>
    </row>
    <row r="227" spans="1:20" s="87" customFormat="1" ht="11.25" customHeight="1" outlineLevel="2" x14ac:dyDescent="0.2">
      <c r="A227" s="80"/>
      <c r="B227" s="80" t="s">
        <v>10</v>
      </c>
      <c r="C227" s="81">
        <v>511954.75</v>
      </c>
      <c r="D227" s="82">
        <v>747</v>
      </c>
      <c r="E227" s="83">
        <v>0</v>
      </c>
      <c r="F227" s="84">
        <v>0</v>
      </c>
      <c r="G227" s="85">
        <f t="shared" si="31"/>
        <v>511954.75</v>
      </c>
      <c r="H227" s="86">
        <f t="shared" si="31"/>
        <v>747</v>
      </c>
    </row>
    <row r="228" spans="1:20" s="87" customFormat="1" ht="11.25" customHeight="1" outlineLevel="2" x14ac:dyDescent="0.2">
      <c r="A228" s="80"/>
      <c r="B228" s="80" t="s">
        <v>11</v>
      </c>
      <c r="C228" s="81">
        <v>509898.75</v>
      </c>
      <c r="D228" s="82">
        <v>744</v>
      </c>
      <c r="E228" s="83">
        <v>0</v>
      </c>
      <c r="F228" s="84">
        <v>0</v>
      </c>
      <c r="G228" s="85">
        <f t="shared" si="31"/>
        <v>509898.75</v>
      </c>
      <c r="H228" s="86">
        <f t="shared" si="31"/>
        <v>744</v>
      </c>
    </row>
    <row r="229" spans="1:20" s="89" customFormat="1" ht="11.25" customHeight="1" x14ac:dyDescent="0.15">
      <c r="A229" s="73" t="s">
        <v>186</v>
      </c>
      <c r="B229" s="236" t="s">
        <v>187</v>
      </c>
      <c r="C229" s="237"/>
      <c r="D229" s="237"/>
      <c r="E229" s="237"/>
      <c r="F229" s="237"/>
      <c r="G229" s="237"/>
      <c r="H229" s="238"/>
      <c r="I229" s="74"/>
      <c r="J229" s="74"/>
      <c r="K229" s="74"/>
      <c r="L229" s="74"/>
      <c r="M229" s="74"/>
      <c r="N229" s="74"/>
      <c r="O229" s="74"/>
      <c r="P229" s="74"/>
      <c r="Q229" s="74"/>
      <c r="R229" s="74"/>
      <c r="S229" s="74"/>
      <c r="T229" s="74"/>
    </row>
    <row r="230" spans="1:20" s="89" customFormat="1" ht="11.25" customHeight="1" outlineLevel="1" x14ac:dyDescent="0.15">
      <c r="A230" s="75"/>
      <c r="B230" s="75" t="s">
        <v>171</v>
      </c>
      <c r="C230" s="76">
        <f>SUM(C231:C242)</f>
        <v>4915673</v>
      </c>
      <c r="D230" s="77">
        <f t="shared" ref="D230:H230" si="32">SUM(D231:D242)</f>
        <v>7470</v>
      </c>
      <c r="E230" s="78">
        <f t="shared" si="32"/>
        <v>128601.15</v>
      </c>
      <c r="F230" s="79">
        <f t="shared" si="32"/>
        <v>473</v>
      </c>
      <c r="G230" s="76">
        <f t="shared" si="32"/>
        <v>5044274.1500000004</v>
      </c>
      <c r="H230" s="76">
        <f t="shared" si="32"/>
        <v>7943</v>
      </c>
      <c r="I230" s="74"/>
      <c r="J230" s="74"/>
      <c r="K230" s="74"/>
      <c r="L230" s="74"/>
      <c r="M230" s="74"/>
      <c r="N230" s="74"/>
      <c r="O230" s="74"/>
      <c r="P230" s="74"/>
      <c r="Q230" s="74"/>
      <c r="R230" s="74"/>
      <c r="S230" s="74"/>
      <c r="T230" s="74"/>
    </row>
    <row r="231" spans="1:20" s="88" customFormat="1" ht="11.25" customHeight="1" outlineLevel="2" x14ac:dyDescent="0.2">
      <c r="A231" s="80"/>
      <c r="B231" s="80" t="s">
        <v>14</v>
      </c>
      <c r="C231" s="81">
        <v>409968.44</v>
      </c>
      <c r="D231" s="82">
        <v>623</v>
      </c>
      <c r="E231" s="83">
        <v>0</v>
      </c>
      <c r="F231" s="84">
        <v>0</v>
      </c>
      <c r="G231" s="85">
        <f t="shared" ref="G231:H242" si="33">C231+E231</f>
        <v>409968.44</v>
      </c>
      <c r="H231" s="86">
        <f t="shared" si="33"/>
        <v>623</v>
      </c>
      <c r="I231" s="87"/>
      <c r="J231" s="87"/>
      <c r="K231" s="87"/>
      <c r="L231" s="87"/>
      <c r="M231" s="87"/>
      <c r="N231" s="87"/>
      <c r="O231" s="87"/>
      <c r="P231" s="87"/>
      <c r="Q231" s="87"/>
      <c r="R231" s="87"/>
      <c r="S231" s="87"/>
      <c r="T231" s="87"/>
    </row>
    <row r="232" spans="1:20" s="88" customFormat="1" ht="11.25" customHeight="1" outlineLevel="2" x14ac:dyDescent="0.2">
      <c r="A232" s="80"/>
      <c r="B232" s="80" t="s">
        <v>15</v>
      </c>
      <c r="C232" s="81">
        <v>409968.44</v>
      </c>
      <c r="D232" s="82">
        <v>623</v>
      </c>
      <c r="E232" s="83">
        <v>0</v>
      </c>
      <c r="F232" s="84">
        <v>0</v>
      </c>
      <c r="G232" s="85">
        <f t="shared" si="33"/>
        <v>409968.44</v>
      </c>
      <c r="H232" s="86">
        <f t="shared" si="33"/>
        <v>623</v>
      </c>
      <c r="I232" s="87"/>
      <c r="J232" s="87"/>
      <c r="K232" s="87"/>
      <c r="L232" s="87"/>
      <c r="M232" s="87"/>
      <c r="N232" s="87"/>
      <c r="O232" s="87"/>
      <c r="P232" s="87"/>
      <c r="Q232" s="87"/>
      <c r="R232" s="87"/>
      <c r="S232" s="87"/>
      <c r="T232" s="87"/>
    </row>
    <row r="233" spans="1:20" s="88" customFormat="1" ht="11.25" customHeight="1" outlineLevel="2" x14ac:dyDescent="0.2">
      <c r="A233" s="80"/>
      <c r="B233" s="80" t="s">
        <v>16</v>
      </c>
      <c r="C233" s="81">
        <v>409968.44</v>
      </c>
      <c r="D233" s="82">
        <v>623</v>
      </c>
      <c r="E233" s="83">
        <v>0</v>
      </c>
      <c r="F233" s="84">
        <v>0</v>
      </c>
      <c r="G233" s="85">
        <f t="shared" si="33"/>
        <v>409968.44</v>
      </c>
      <c r="H233" s="86">
        <f t="shared" si="33"/>
        <v>623</v>
      </c>
      <c r="I233" s="87"/>
      <c r="J233" s="87"/>
      <c r="K233" s="87"/>
      <c r="L233" s="87"/>
      <c r="M233" s="87"/>
      <c r="N233" s="87"/>
      <c r="O233" s="87"/>
      <c r="P233" s="87"/>
      <c r="Q233" s="87"/>
      <c r="R233" s="87"/>
      <c r="S233" s="87"/>
      <c r="T233" s="87"/>
    </row>
    <row r="234" spans="1:20" s="88" customFormat="1" ht="11.25" customHeight="1" outlineLevel="2" x14ac:dyDescent="0.2">
      <c r="A234" s="80"/>
      <c r="B234" s="80" t="s">
        <v>3</v>
      </c>
      <c r="C234" s="81">
        <v>409968.44</v>
      </c>
      <c r="D234" s="82">
        <v>623</v>
      </c>
      <c r="E234" s="83">
        <v>0</v>
      </c>
      <c r="F234" s="84">
        <v>0</v>
      </c>
      <c r="G234" s="85">
        <f t="shared" si="33"/>
        <v>409968.44</v>
      </c>
      <c r="H234" s="86">
        <f t="shared" si="33"/>
        <v>623</v>
      </c>
      <c r="I234" s="87"/>
      <c r="J234" s="87"/>
      <c r="K234" s="87"/>
      <c r="L234" s="87"/>
      <c r="M234" s="87"/>
      <c r="N234" s="87"/>
      <c r="O234" s="87"/>
      <c r="P234" s="87"/>
      <c r="Q234" s="87"/>
      <c r="R234" s="87"/>
      <c r="S234" s="87"/>
      <c r="T234" s="87"/>
    </row>
    <row r="235" spans="1:20" s="88" customFormat="1" ht="11.25" customHeight="1" outlineLevel="2" x14ac:dyDescent="0.2">
      <c r="A235" s="80"/>
      <c r="B235" s="80" t="s">
        <v>4</v>
      </c>
      <c r="C235" s="81">
        <v>409968.44</v>
      </c>
      <c r="D235" s="82">
        <v>623</v>
      </c>
      <c r="E235" s="83">
        <v>0</v>
      </c>
      <c r="F235" s="84">
        <v>0</v>
      </c>
      <c r="G235" s="85">
        <f t="shared" si="33"/>
        <v>409968.44</v>
      </c>
      <c r="H235" s="86">
        <f t="shared" si="33"/>
        <v>623</v>
      </c>
      <c r="I235" s="87"/>
      <c r="J235" s="87"/>
      <c r="K235" s="87"/>
      <c r="L235" s="87"/>
      <c r="M235" s="87"/>
      <c r="N235" s="87"/>
      <c r="O235" s="87"/>
      <c r="P235" s="87"/>
      <c r="Q235" s="87"/>
      <c r="R235" s="87"/>
      <c r="S235" s="87"/>
      <c r="T235" s="87"/>
    </row>
    <row r="236" spans="1:20" s="88" customFormat="1" ht="11.25" customHeight="1" outlineLevel="2" x14ac:dyDescent="0.2">
      <c r="A236" s="80"/>
      <c r="B236" s="80" t="s">
        <v>5</v>
      </c>
      <c r="C236" s="81">
        <v>409968.44</v>
      </c>
      <c r="D236" s="82">
        <v>623</v>
      </c>
      <c r="E236" s="83">
        <v>0</v>
      </c>
      <c r="F236" s="84">
        <v>0</v>
      </c>
      <c r="G236" s="85">
        <f t="shared" si="33"/>
        <v>409968.44</v>
      </c>
      <c r="H236" s="86">
        <f t="shared" si="33"/>
        <v>623</v>
      </c>
      <c r="I236" s="87"/>
      <c r="J236" s="87"/>
      <c r="K236" s="87"/>
      <c r="L236" s="87"/>
      <c r="M236" s="87"/>
      <c r="N236" s="87"/>
      <c r="O236" s="87"/>
      <c r="P236" s="87"/>
      <c r="Q236" s="87"/>
      <c r="R236" s="87"/>
      <c r="S236" s="87"/>
      <c r="T236" s="87"/>
    </row>
    <row r="237" spans="1:20" s="88" customFormat="1" ht="11.25" customHeight="1" outlineLevel="2" x14ac:dyDescent="0.2">
      <c r="A237" s="80"/>
      <c r="B237" s="80" t="s">
        <v>6</v>
      </c>
      <c r="C237" s="81">
        <v>409968.44</v>
      </c>
      <c r="D237" s="82">
        <v>623</v>
      </c>
      <c r="E237" s="83">
        <v>0</v>
      </c>
      <c r="F237" s="84">
        <v>0</v>
      </c>
      <c r="G237" s="85">
        <f t="shared" si="33"/>
        <v>409968.44</v>
      </c>
      <c r="H237" s="86">
        <f t="shared" si="33"/>
        <v>623</v>
      </c>
      <c r="I237" s="87"/>
      <c r="J237" s="87"/>
      <c r="K237" s="87"/>
      <c r="L237" s="87"/>
      <c r="M237" s="87"/>
      <c r="N237" s="87"/>
      <c r="O237" s="87"/>
      <c r="P237" s="87"/>
      <c r="Q237" s="87"/>
      <c r="R237" s="87"/>
      <c r="S237" s="87"/>
      <c r="T237" s="87"/>
    </row>
    <row r="238" spans="1:20" s="88" customFormat="1" ht="11.25" customHeight="1" outlineLevel="2" x14ac:dyDescent="0.2">
      <c r="A238" s="80"/>
      <c r="B238" s="80" t="s">
        <v>7</v>
      </c>
      <c r="C238" s="81">
        <v>409968.44</v>
      </c>
      <c r="D238" s="82">
        <v>623</v>
      </c>
      <c r="E238" s="83">
        <v>0</v>
      </c>
      <c r="F238" s="84">
        <v>0</v>
      </c>
      <c r="G238" s="85">
        <f t="shared" si="33"/>
        <v>409968.44</v>
      </c>
      <c r="H238" s="86">
        <f t="shared" si="33"/>
        <v>623</v>
      </c>
      <c r="I238" s="87"/>
      <c r="J238" s="87"/>
      <c r="K238" s="87"/>
      <c r="L238" s="87"/>
      <c r="M238" s="87"/>
      <c r="N238" s="87"/>
      <c r="O238" s="87"/>
      <c r="P238" s="87"/>
      <c r="Q238" s="87"/>
      <c r="R238" s="87"/>
      <c r="S238" s="87"/>
      <c r="T238" s="87"/>
    </row>
    <row r="239" spans="1:20" s="88" customFormat="1" ht="11.25" customHeight="1" outlineLevel="2" x14ac:dyDescent="0.2">
      <c r="A239" s="80"/>
      <c r="B239" s="80" t="s">
        <v>8</v>
      </c>
      <c r="C239" s="81">
        <v>409968.44</v>
      </c>
      <c r="D239" s="82">
        <v>623</v>
      </c>
      <c r="E239" s="83">
        <v>128601.15</v>
      </c>
      <c r="F239" s="84">
        <v>473</v>
      </c>
      <c r="G239" s="85">
        <f t="shared" si="33"/>
        <v>538569.59</v>
      </c>
      <c r="H239" s="86">
        <f t="shared" si="33"/>
        <v>1096</v>
      </c>
      <c r="I239" s="87"/>
      <c r="J239" s="87"/>
      <c r="K239" s="87"/>
      <c r="L239" s="87"/>
      <c r="M239" s="87"/>
      <c r="N239" s="87"/>
      <c r="O239" s="87"/>
      <c r="P239" s="87"/>
      <c r="Q239" s="87"/>
      <c r="R239" s="87"/>
      <c r="S239" s="87"/>
      <c r="T239" s="87"/>
    </row>
    <row r="240" spans="1:20" s="88" customFormat="1" ht="11.25" customHeight="1" outlineLevel="2" x14ac:dyDescent="0.2">
      <c r="A240" s="80"/>
      <c r="B240" s="80" t="s">
        <v>9</v>
      </c>
      <c r="C240" s="81">
        <v>409968.44</v>
      </c>
      <c r="D240" s="82">
        <v>623</v>
      </c>
      <c r="E240" s="83">
        <v>0</v>
      </c>
      <c r="F240" s="84">
        <v>0</v>
      </c>
      <c r="G240" s="85">
        <f t="shared" si="33"/>
        <v>409968.44</v>
      </c>
      <c r="H240" s="86">
        <f t="shared" si="33"/>
        <v>623</v>
      </c>
      <c r="I240" s="87"/>
      <c r="J240" s="87"/>
      <c r="K240" s="87"/>
      <c r="L240" s="87"/>
      <c r="M240" s="87"/>
      <c r="N240" s="87"/>
      <c r="O240" s="87"/>
      <c r="P240" s="87"/>
      <c r="Q240" s="87"/>
      <c r="R240" s="87"/>
      <c r="S240" s="87"/>
      <c r="T240" s="87"/>
    </row>
    <row r="241" spans="1:20" s="88" customFormat="1" ht="11.25" customHeight="1" outlineLevel="2" x14ac:dyDescent="0.2">
      <c r="A241" s="80"/>
      <c r="B241" s="80" t="s">
        <v>10</v>
      </c>
      <c r="C241" s="81">
        <v>409968.44</v>
      </c>
      <c r="D241" s="82">
        <v>623</v>
      </c>
      <c r="E241" s="83">
        <v>0</v>
      </c>
      <c r="F241" s="84">
        <v>0</v>
      </c>
      <c r="G241" s="85">
        <f t="shared" si="33"/>
        <v>409968.44</v>
      </c>
      <c r="H241" s="86">
        <f t="shared" si="33"/>
        <v>623</v>
      </c>
      <c r="I241" s="87"/>
      <c r="J241" s="87"/>
      <c r="K241" s="87"/>
      <c r="L241" s="87"/>
      <c r="M241" s="87"/>
      <c r="N241" s="87"/>
      <c r="O241" s="87"/>
      <c r="P241" s="87"/>
      <c r="Q241" s="87"/>
      <c r="R241" s="87"/>
      <c r="S241" s="87"/>
      <c r="T241" s="87"/>
    </row>
    <row r="242" spans="1:20" s="87" customFormat="1" ht="11.25" customHeight="1" outlineLevel="2" x14ac:dyDescent="0.2">
      <c r="A242" s="80"/>
      <c r="B242" s="80" t="s">
        <v>11</v>
      </c>
      <c r="C242" s="81">
        <v>406020.16</v>
      </c>
      <c r="D242" s="82">
        <v>617</v>
      </c>
      <c r="E242" s="83">
        <v>0</v>
      </c>
      <c r="F242" s="84">
        <v>0</v>
      </c>
      <c r="G242" s="85">
        <f t="shared" si="33"/>
        <v>406020.16</v>
      </c>
      <c r="H242" s="86">
        <f t="shared" si="33"/>
        <v>617</v>
      </c>
    </row>
    <row r="243" spans="1:20" s="74" customFormat="1" ht="11.25" customHeight="1" x14ac:dyDescent="0.15">
      <c r="A243" s="73" t="s">
        <v>117</v>
      </c>
      <c r="B243" s="236" t="s">
        <v>118</v>
      </c>
      <c r="C243" s="237"/>
      <c r="D243" s="237"/>
      <c r="E243" s="237"/>
      <c r="F243" s="237"/>
      <c r="G243" s="237"/>
      <c r="H243" s="238"/>
    </row>
    <row r="244" spans="1:20" s="74" customFormat="1" ht="11.25" customHeight="1" outlineLevel="1" x14ac:dyDescent="0.15">
      <c r="A244" s="75"/>
      <c r="B244" s="75" t="s">
        <v>171</v>
      </c>
      <c r="C244" s="76">
        <f>SUM(C245:C256)</f>
        <v>16400579</v>
      </c>
      <c r="D244" s="77">
        <f t="shared" ref="D244:H244" si="34">SUM(D245:D256)</f>
        <v>22575</v>
      </c>
      <c r="E244" s="78">
        <f t="shared" si="34"/>
        <v>-1918308.09</v>
      </c>
      <c r="F244" s="79">
        <f t="shared" si="34"/>
        <v>-1395</v>
      </c>
      <c r="G244" s="76">
        <f t="shared" si="34"/>
        <v>14482270.91</v>
      </c>
      <c r="H244" s="76">
        <f t="shared" si="34"/>
        <v>21180</v>
      </c>
    </row>
    <row r="245" spans="1:20" s="87" customFormat="1" ht="11.25" customHeight="1" outlineLevel="2" x14ac:dyDescent="0.2">
      <c r="A245" s="80"/>
      <c r="B245" s="80" t="s">
        <v>14</v>
      </c>
      <c r="C245" s="81">
        <v>1366533.29</v>
      </c>
      <c r="D245" s="82">
        <v>1881</v>
      </c>
      <c r="E245" s="83">
        <v>0</v>
      </c>
      <c r="F245" s="84">
        <v>0</v>
      </c>
      <c r="G245" s="85">
        <f t="shared" ref="G245:H256" si="35">C245+E245</f>
        <v>1366533.29</v>
      </c>
      <c r="H245" s="86">
        <f t="shared" si="35"/>
        <v>1881</v>
      </c>
    </row>
    <row r="246" spans="1:20" s="87" customFormat="1" ht="11.25" customHeight="1" outlineLevel="2" x14ac:dyDescent="0.2">
      <c r="A246" s="80"/>
      <c r="B246" s="80" t="s">
        <v>15</v>
      </c>
      <c r="C246" s="81">
        <v>1366533.29</v>
      </c>
      <c r="D246" s="82">
        <v>1881</v>
      </c>
      <c r="E246" s="83">
        <v>0</v>
      </c>
      <c r="F246" s="84">
        <v>0</v>
      </c>
      <c r="G246" s="85">
        <f t="shared" si="35"/>
        <v>1366533.29</v>
      </c>
      <c r="H246" s="86">
        <f t="shared" si="35"/>
        <v>1881</v>
      </c>
    </row>
    <row r="247" spans="1:20" s="88" customFormat="1" ht="11.25" customHeight="1" outlineLevel="2" x14ac:dyDescent="0.2">
      <c r="A247" s="80"/>
      <c r="B247" s="80" t="s">
        <v>16</v>
      </c>
      <c r="C247" s="81">
        <v>1366533.29</v>
      </c>
      <c r="D247" s="82">
        <v>1881</v>
      </c>
      <c r="E247" s="83">
        <v>0</v>
      </c>
      <c r="F247" s="84">
        <v>0</v>
      </c>
      <c r="G247" s="85">
        <f t="shared" si="35"/>
        <v>1366533.29</v>
      </c>
      <c r="H247" s="86">
        <f t="shared" si="35"/>
        <v>1881</v>
      </c>
      <c r="I247" s="87"/>
      <c r="J247" s="87"/>
      <c r="K247" s="87"/>
      <c r="L247" s="87"/>
      <c r="M247" s="87"/>
      <c r="N247" s="87"/>
      <c r="O247" s="87"/>
      <c r="P247" s="87"/>
      <c r="Q247" s="87"/>
      <c r="R247" s="87"/>
      <c r="S247" s="87"/>
      <c r="T247" s="87"/>
    </row>
    <row r="248" spans="1:20" s="88" customFormat="1" ht="11.25" customHeight="1" outlineLevel="2" x14ac:dyDescent="0.2">
      <c r="A248" s="80"/>
      <c r="B248" s="80" t="s">
        <v>3</v>
      </c>
      <c r="C248" s="81">
        <v>1366533.29</v>
      </c>
      <c r="D248" s="82">
        <v>1881</v>
      </c>
      <c r="E248" s="83">
        <v>0</v>
      </c>
      <c r="F248" s="84">
        <v>0</v>
      </c>
      <c r="G248" s="85">
        <f t="shared" si="35"/>
        <v>1366533.29</v>
      </c>
      <c r="H248" s="86">
        <f t="shared" si="35"/>
        <v>1881</v>
      </c>
      <c r="I248" s="87"/>
      <c r="J248" s="87"/>
      <c r="K248" s="87"/>
      <c r="L248" s="87"/>
      <c r="M248" s="87"/>
      <c r="N248" s="87"/>
      <c r="O248" s="87"/>
      <c r="P248" s="87"/>
      <c r="Q248" s="87"/>
      <c r="R248" s="87"/>
      <c r="S248" s="87"/>
      <c r="T248" s="87"/>
    </row>
    <row r="249" spans="1:20" s="88" customFormat="1" ht="11.25" customHeight="1" outlineLevel="2" x14ac:dyDescent="0.2">
      <c r="A249" s="80"/>
      <c r="B249" s="80" t="s">
        <v>4</v>
      </c>
      <c r="C249" s="81">
        <v>1366533.29</v>
      </c>
      <c r="D249" s="82">
        <v>1881</v>
      </c>
      <c r="E249" s="83">
        <v>0</v>
      </c>
      <c r="F249" s="84">
        <v>0</v>
      </c>
      <c r="G249" s="85">
        <f t="shared" si="35"/>
        <v>1366533.29</v>
      </c>
      <c r="H249" s="86">
        <f t="shared" si="35"/>
        <v>1881</v>
      </c>
      <c r="I249" s="87"/>
      <c r="J249" s="87"/>
      <c r="K249" s="87"/>
      <c r="L249" s="87"/>
      <c r="M249" s="87"/>
      <c r="N249" s="87"/>
      <c r="O249" s="87"/>
      <c r="P249" s="87"/>
      <c r="Q249" s="87"/>
      <c r="R249" s="87"/>
      <c r="S249" s="87"/>
      <c r="T249" s="87"/>
    </row>
    <row r="250" spans="1:20" s="88" customFormat="1" ht="11.25" customHeight="1" outlineLevel="2" x14ac:dyDescent="0.2">
      <c r="A250" s="80"/>
      <c r="B250" s="80" t="s">
        <v>5</v>
      </c>
      <c r="C250" s="81">
        <v>1366533.29</v>
      </c>
      <c r="D250" s="82">
        <v>1881</v>
      </c>
      <c r="E250" s="83">
        <v>-125871.49</v>
      </c>
      <c r="F250" s="84">
        <v>-92</v>
      </c>
      <c r="G250" s="85">
        <f t="shared" si="35"/>
        <v>1240661.8</v>
      </c>
      <c r="H250" s="86">
        <f t="shared" si="35"/>
        <v>1789</v>
      </c>
      <c r="I250" s="87"/>
      <c r="J250" s="87"/>
      <c r="K250" s="87"/>
      <c r="L250" s="87"/>
      <c r="M250" s="87"/>
      <c r="N250" s="87"/>
      <c r="O250" s="87"/>
      <c r="P250" s="87"/>
      <c r="Q250" s="87"/>
      <c r="R250" s="87"/>
      <c r="S250" s="87"/>
      <c r="T250" s="87"/>
    </row>
    <row r="251" spans="1:20" s="88" customFormat="1" ht="11.25" customHeight="1" outlineLevel="2" x14ac:dyDescent="0.2">
      <c r="A251" s="80"/>
      <c r="B251" s="80" t="s">
        <v>6</v>
      </c>
      <c r="C251" s="81">
        <v>1366533.29</v>
      </c>
      <c r="D251" s="82">
        <v>1881</v>
      </c>
      <c r="E251" s="83">
        <v>-220724.7</v>
      </c>
      <c r="F251" s="84">
        <v>-161</v>
      </c>
      <c r="G251" s="85">
        <f t="shared" si="35"/>
        <v>1145808.5900000001</v>
      </c>
      <c r="H251" s="86">
        <f t="shared" si="35"/>
        <v>1720</v>
      </c>
      <c r="I251" s="87"/>
      <c r="J251" s="87"/>
      <c r="K251" s="87"/>
      <c r="L251" s="87"/>
      <c r="M251" s="87"/>
      <c r="N251" s="87"/>
      <c r="O251" s="87"/>
      <c r="P251" s="87"/>
      <c r="Q251" s="87"/>
      <c r="R251" s="87"/>
      <c r="S251" s="87"/>
      <c r="T251" s="87"/>
    </row>
    <row r="252" spans="1:20" s="88" customFormat="1" ht="11.25" customHeight="1" outlineLevel="2" x14ac:dyDescent="0.2">
      <c r="A252" s="80"/>
      <c r="B252" s="80" t="s">
        <v>7</v>
      </c>
      <c r="C252" s="81">
        <v>1366533.29</v>
      </c>
      <c r="D252" s="82">
        <v>1881</v>
      </c>
      <c r="E252" s="83">
        <v>-343545.83</v>
      </c>
      <c r="F252" s="84">
        <v>-250</v>
      </c>
      <c r="G252" s="85">
        <f t="shared" si="35"/>
        <v>1022987.46</v>
      </c>
      <c r="H252" s="86">
        <f t="shared" si="35"/>
        <v>1631</v>
      </c>
      <c r="I252" s="87"/>
      <c r="J252" s="87"/>
      <c r="K252" s="87"/>
      <c r="L252" s="87"/>
      <c r="M252" s="87"/>
      <c r="N252" s="87"/>
      <c r="O252" s="87"/>
      <c r="P252" s="87"/>
      <c r="Q252" s="87"/>
      <c r="R252" s="87"/>
      <c r="S252" s="87"/>
      <c r="T252" s="87"/>
    </row>
    <row r="253" spans="1:20" s="88" customFormat="1" ht="11.25" customHeight="1" outlineLevel="2" x14ac:dyDescent="0.2">
      <c r="A253" s="80"/>
      <c r="B253" s="80" t="s">
        <v>8</v>
      </c>
      <c r="C253" s="81">
        <v>1366533.29</v>
      </c>
      <c r="D253" s="82">
        <v>1881</v>
      </c>
      <c r="E253" s="83">
        <v>-746954.41</v>
      </c>
      <c r="F253" s="84">
        <v>-544</v>
      </c>
      <c r="G253" s="85">
        <f t="shared" si="35"/>
        <v>619578.88</v>
      </c>
      <c r="H253" s="86">
        <f t="shared" si="35"/>
        <v>1337</v>
      </c>
      <c r="I253" s="87"/>
      <c r="J253" s="87"/>
      <c r="K253" s="87"/>
      <c r="L253" s="87"/>
      <c r="M253" s="87"/>
      <c r="N253" s="87"/>
      <c r="O253" s="87"/>
      <c r="P253" s="87"/>
      <c r="Q253" s="87"/>
      <c r="R253" s="87"/>
      <c r="S253" s="87"/>
      <c r="T253" s="87"/>
    </row>
    <row r="254" spans="1:20" s="87" customFormat="1" ht="11.25" customHeight="1" outlineLevel="2" x14ac:dyDescent="0.2">
      <c r="A254" s="80"/>
      <c r="B254" s="80" t="s">
        <v>9</v>
      </c>
      <c r="C254" s="81">
        <v>1366533.29</v>
      </c>
      <c r="D254" s="82">
        <v>1881</v>
      </c>
      <c r="E254" s="83">
        <v>-160403.89000000001</v>
      </c>
      <c r="F254" s="84">
        <v>-116</v>
      </c>
      <c r="G254" s="85">
        <f t="shared" si="35"/>
        <v>1206129.3999999999</v>
      </c>
      <c r="H254" s="86">
        <f t="shared" si="35"/>
        <v>1765</v>
      </c>
    </row>
    <row r="255" spans="1:20" s="87" customFormat="1" ht="11.25" customHeight="1" outlineLevel="2" x14ac:dyDescent="0.2">
      <c r="A255" s="80"/>
      <c r="B255" s="80" t="s">
        <v>10</v>
      </c>
      <c r="C255" s="81">
        <v>1366533.29</v>
      </c>
      <c r="D255" s="82">
        <v>1881</v>
      </c>
      <c r="E255" s="83">
        <v>-160403.89000000001</v>
      </c>
      <c r="F255" s="84">
        <v>-116</v>
      </c>
      <c r="G255" s="85">
        <f t="shared" si="35"/>
        <v>1206129.3999999999</v>
      </c>
      <c r="H255" s="86">
        <f t="shared" si="35"/>
        <v>1765</v>
      </c>
    </row>
    <row r="256" spans="1:20" s="88" customFormat="1" ht="11.25" customHeight="1" outlineLevel="2" x14ac:dyDescent="0.2">
      <c r="A256" s="80"/>
      <c r="B256" s="80" t="s">
        <v>11</v>
      </c>
      <c r="C256" s="81">
        <v>1368712.81</v>
      </c>
      <c r="D256" s="82">
        <v>1884</v>
      </c>
      <c r="E256" s="83">
        <v>-160403.88</v>
      </c>
      <c r="F256" s="84">
        <v>-116</v>
      </c>
      <c r="G256" s="85">
        <f t="shared" si="35"/>
        <v>1208308.93</v>
      </c>
      <c r="H256" s="86">
        <f t="shared" si="35"/>
        <v>1768</v>
      </c>
      <c r="I256" s="87"/>
      <c r="J256" s="87"/>
      <c r="K256" s="87"/>
      <c r="L256" s="87"/>
      <c r="M256" s="87"/>
      <c r="N256" s="87"/>
      <c r="O256" s="87"/>
      <c r="P256" s="87"/>
      <c r="Q256" s="87"/>
      <c r="R256" s="87"/>
      <c r="S256" s="87"/>
      <c r="T256" s="87"/>
    </row>
    <row r="257" spans="1:20" s="74" customFormat="1" ht="11.25" customHeight="1" x14ac:dyDescent="0.15">
      <c r="A257" s="73" t="s">
        <v>188</v>
      </c>
      <c r="B257" s="236" t="s">
        <v>189</v>
      </c>
      <c r="C257" s="237"/>
      <c r="D257" s="237"/>
      <c r="E257" s="237"/>
      <c r="F257" s="237"/>
      <c r="G257" s="237"/>
      <c r="H257" s="238"/>
    </row>
    <row r="258" spans="1:20" s="74" customFormat="1" ht="11.25" customHeight="1" outlineLevel="1" x14ac:dyDescent="0.15">
      <c r="A258" s="75"/>
      <c r="B258" s="75" t="s">
        <v>171</v>
      </c>
      <c r="C258" s="76">
        <f>SUM(C259:C270)</f>
        <v>8176804</v>
      </c>
      <c r="D258" s="77">
        <f t="shared" ref="D258:H258" si="36">SUM(D259:D270)</f>
        <v>12377</v>
      </c>
      <c r="E258" s="78">
        <f t="shared" si="36"/>
        <v>734162.13</v>
      </c>
      <c r="F258" s="79">
        <f t="shared" si="36"/>
        <v>1097</v>
      </c>
      <c r="G258" s="76">
        <f t="shared" si="36"/>
        <v>8910966.1300000008</v>
      </c>
      <c r="H258" s="76">
        <f t="shared" si="36"/>
        <v>13474</v>
      </c>
    </row>
    <row r="259" spans="1:20" s="87" customFormat="1" ht="11.25" customHeight="1" outlineLevel="2" x14ac:dyDescent="0.2">
      <c r="A259" s="80"/>
      <c r="B259" s="80" t="s">
        <v>14</v>
      </c>
      <c r="C259" s="81">
        <v>681125.06</v>
      </c>
      <c r="D259" s="82">
        <v>1031</v>
      </c>
      <c r="E259" s="83">
        <v>0</v>
      </c>
      <c r="F259" s="84">
        <v>0</v>
      </c>
      <c r="G259" s="85">
        <f t="shared" ref="G259:H270" si="37">C259+E259</f>
        <v>681125.06</v>
      </c>
      <c r="H259" s="86">
        <f t="shared" si="37"/>
        <v>1031</v>
      </c>
    </row>
    <row r="260" spans="1:20" s="87" customFormat="1" ht="11.25" customHeight="1" outlineLevel="2" x14ac:dyDescent="0.2">
      <c r="A260" s="80"/>
      <c r="B260" s="80" t="s">
        <v>15</v>
      </c>
      <c r="C260" s="81">
        <v>681125.06</v>
      </c>
      <c r="D260" s="82">
        <v>1031</v>
      </c>
      <c r="E260" s="83">
        <v>0</v>
      </c>
      <c r="F260" s="84">
        <v>0</v>
      </c>
      <c r="G260" s="85">
        <f t="shared" si="37"/>
        <v>681125.06</v>
      </c>
      <c r="H260" s="86">
        <f t="shared" si="37"/>
        <v>1031</v>
      </c>
    </row>
    <row r="261" spans="1:20" s="88" customFormat="1" ht="11.25" customHeight="1" outlineLevel="2" x14ac:dyDescent="0.2">
      <c r="A261" s="80"/>
      <c r="B261" s="80" t="s">
        <v>16</v>
      </c>
      <c r="C261" s="81">
        <v>681125.06</v>
      </c>
      <c r="D261" s="82">
        <v>1031</v>
      </c>
      <c r="E261" s="83">
        <v>0</v>
      </c>
      <c r="F261" s="84">
        <v>0</v>
      </c>
      <c r="G261" s="85">
        <f t="shared" si="37"/>
        <v>681125.06</v>
      </c>
      <c r="H261" s="86">
        <f t="shared" si="37"/>
        <v>1031</v>
      </c>
      <c r="I261" s="87"/>
      <c r="J261" s="87"/>
      <c r="K261" s="87"/>
      <c r="L261" s="87"/>
      <c r="M261" s="87"/>
      <c r="N261" s="87"/>
      <c r="O261" s="87"/>
      <c r="P261" s="87"/>
      <c r="Q261" s="87"/>
      <c r="R261" s="87"/>
      <c r="S261" s="87"/>
      <c r="T261" s="87"/>
    </row>
    <row r="262" spans="1:20" s="88" customFormat="1" ht="11.25" customHeight="1" outlineLevel="2" x14ac:dyDescent="0.2">
      <c r="A262" s="80"/>
      <c r="B262" s="80" t="s">
        <v>3</v>
      </c>
      <c r="C262" s="81">
        <v>681125.06</v>
      </c>
      <c r="D262" s="82">
        <v>1031</v>
      </c>
      <c r="E262" s="83">
        <v>0</v>
      </c>
      <c r="F262" s="84">
        <v>0</v>
      </c>
      <c r="G262" s="85">
        <f t="shared" si="37"/>
        <v>681125.06</v>
      </c>
      <c r="H262" s="86">
        <f t="shared" si="37"/>
        <v>1031</v>
      </c>
      <c r="I262" s="87"/>
      <c r="J262" s="87"/>
      <c r="K262" s="87"/>
      <c r="L262" s="87"/>
      <c r="M262" s="87"/>
      <c r="N262" s="87"/>
      <c r="O262" s="87"/>
      <c r="P262" s="87"/>
      <c r="Q262" s="87"/>
      <c r="R262" s="87"/>
      <c r="S262" s="87"/>
      <c r="T262" s="87"/>
    </row>
    <row r="263" spans="1:20" s="88" customFormat="1" ht="11.25" customHeight="1" outlineLevel="2" x14ac:dyDescent="0.2">
      <c r="A263" s="80"/>
      <c r="B263" s="80" t="s">
        <v>4</v>
      </c>
      <c r="C263" s="81">
        <v>681125.06</v>
      </c>
      <c r="D263" s="82">
        <v>1031</v>
      </c>
      <c r="E263" s="83">
        <v>0</v>
      </c>
      <c r="F263" s="84">
        <v>0</v>
      </c>
      <c r="G263" s="85">
        <f t="shared" si="37"/>
        <v>681125.06</v>
      </c>
      <c r="H263" s="86">
        <f t="shared" si="37"/>
        <v>1031</v>
      </c>
      <c r="I263" s="87"/>
      <c r="J263" s="87"/>
      <c r="K263" s="87"/>
      <c r="L263" s="87"/>
      <c r="M263" s="87"/>
      <c r="N263" s="87"/>
      <c r="O263" s="87"/>
      <c r="P263" s="87"/>
      <c r="Q263" s="87"/>
      <c r="R263" s="87"/>
      <c r="S263" s="87"/>
      <c r="T263" s="87"/>
    </row>
    <row r="264" spans="1:20" s="88" customFormat="1" ht="11.25" customHeight="1" outlineLevel="2" x14ac:dyDescent="0.2">
      <c r="A264" s="80"/>
      <c r="B264" s="80" t="s">
        <v>5</v>
      </c>
      <c r="C264" s="81">
        <v>681125.06</v>
      </c>
      <c r="D264" s="82">
        <v>1031</v>
      </c>
      <c r="E264" s="83">
        <v>0</v>
      </c>
      <c r="F264" s="84">
        <v>0</v>
      </c>
      <c r="G264" s="85">
        <f t="shared" si="37"/>
        <v>681125.06</v>
      </c>
      <c r="H264" s="86">
        <f t="shared" si="37"/>
        <v>1031</v>
      </c>
      <c r="I264" s="87"/>
      <c r="J264" s="87"/>
      <c r="K264" s="87"/>
      <c r="L264" s="87"/>
      <c r="M264" s="87"/>
      <c r="N264" s="87"/>
      <c r="O264" s="87"/>
      <c r="P264" s="87"/>
      <c r="Q264" s="87"/>
      <c r="R264" s="87"/>
      <c r="S264" s="87"/>
      <c r="T264" s="87"/>
    </row>
    <row r="265" spans="1:20" s="88" customFormat="1" ht="11.25" customHeight="1" outlineLevel="2" x14ac:dyDescent="0.2">
      <c r="A265" s="80"/>
      <c r="B265" s="80" t="s">
        <v>6</v>
      </c>
      <c r="C265" s="81">
        <v>681125.06</v>
      </c>
      <c r="D265" s="82">
        <v>1031</v>
      </c>
      <c r="E265" s="83">
        <v>0</v>
      </c>
      <c r="F265" s="84">
        <v>0</v>
      </c>
      <c r="G265" s="85">
        <f t="shared" si="37"/>
        <v>681125.06</v>
      </c>
      <c r="H265" s="86">
        <f t="shared" si="37"/>
        <v>1031</v>
      </c>
      <c r="I265" s="87"/>
      <c r="J265" s="87"/>
      <c r="K265" s="87"/>
      <c r="L265" s="87"/>
      <c r="M265" s="87"/>
      <c r="N265" s="87"/>
      <c r="O265" s="87"/>
      <c r="P265" s="87"/>
      <c r="Q265" s="87"/>
      <c r="R265" s="87"/>
      <c r="S265" s="87"/>
      <c r="T265" s="87"/>
    </row>
    <row r="266" spans="1:20" s="88" customFormat="1" ht="11.25" customHeight="1" outlineLevel="2" x14ac:dyDescent="0.2">
      <c r="A266" s="80"/>
      <c r="B266" s="80" t="s">
        <v>7</v>
      </c>
      <c r="C266" s="81">
        <v>681125.06</v>
      </c>
      <c r="D266" s="82">
        <v>1031</v>
      </c>
      <c r="E266" s="83">
        <v>0</v>
      </c>
      <c r="F266" s="84">
        <v>0</v>
      </c>
      <c r="G266" s="85">
        <f t="shared" si="37"/>
        <v>681125.06</v>
      </c>
      <c r="H266" s="86">
        <f t="shared" si="37"/>
        <v>1031</v>
      </c>
      <c r="I266" s="87"/>
      <c r="J266" s="87"/>
      <c r="K266" s="87"/>
      <c r="L266" s="87"/>
      <c r="M266" s="87"/>
      <c r="N266" s="87"/>
      <c r="O266" s="87"/>
      <c r="P266" s="87"/>
      <c r="Q266" s="87"/>
      <c r="R266" s="87"/>
      <c r="S266" s="87"/>
      <c r="T266" s="87"/>
    </row>
    <row r="267" spans="1:20" s="88" customFormat="1" ht="11.25" customHeight="1" outlineLevel="2" x14ac:dyDescent="0.2">
      <c r="A267" s="80"/>
      <c r="B267" s="80" t="s">
        <v>8</v>
      </c>
      <c r="C267" s="81">
        <v>681125.06</v>
      </c>
      <c r="D267" s="82">
        <v>1031</v>
      </c>
      <c r="E267" s="83">
        <v>553595.06999999995</v>
      </c>
      <c r="F267" s="84">
        <v>826</v>
      </c>
      <c r="G267" s="85">
        <f t="shared" si="37"/>
        <v>1234720.1299999999</v>
      </c>
      <c r="H267" s="86">
        <f t="shared" si="37"/>
        <v>1857</v>
      </c>
      <c r="I267" s="87"/>
      <c r="J267" s="87"/>
      <c r="K267" s="87"/>
      <c r="L267" s="87"/>
      <c r="M267" s="87"/>
      <c r="N267" s="87"/>
      <c r="O267" s="87"/>
      <c r="P267" s="87"/>
      <c r="Q267" s="87"/>
      <c r="R267" s="87"/>
      <c r="S267" s="87"/>
      <c r="T267" s="87"/>
    </row>
    <row r="268" spans="1:20" s="87" customFormat="1" ht="11.25" customHeight="1" outlineLevel="2" x14ac:dyDescent="0.2">
      <c r="A268" s="80"/>
      <c r="B268" s="80" t="s">
        <v>9</v>
      </c>
      <c r="C268" s="81">
        <v>681125.06</v>
      </c>
      <c r="D268" s="82">
        <v>1031</v>
      </c>
      <c r="E268" s="83">
        <v>60189.02</v>
      </c>
      <c r="F268" s="84">
        <v>90</v>
      </c>
      <c r="G268" s="85">
        <f t="shared" si="37"/>
        <v>741314.08</v>
      </c>
      <c r="H268" s="86">
        <f t="shared" si="37"/>
        <v>1121</v>
      </c>
    </row>
    <row r="269" spans="1:20" s="87" customFormat="1" ht="11.25" customHeight="1" outlineLevel="2" x14ac:dyDescent="0.2">
      <c r="A269" s="80"/>
      <c r="B269" s="80" t="s">
        <v>10</v>
      </c>
      <c r="C269" s="81">
        <v>681125.06</v>
      </c>
      <c r="D269" s="82">
        <v>1031</v>
      </c>
      <c r="E269" s="83">
        <v>60189.02</v>
      </c>
      <c r="F269" s="84">
        <v>90</v>
      </c>
      <c r="G269" s="85">
        <f t="shared" si="37"/>
        <v>741314.08</v>
      </c>
      <c r="H269" s="86">
        <f t="shared" si="37"/>
        <v>1121</v>
      </c>
    </row>
    <row r="270" spans="1:20" s="87" customFormat="1" ht="11.25" customHeight="1" outlineLevel="2" x14ac:dyDescent="0.2">
      <c r="A270" s="80"/>
      <c r="B270" s="80" t="s">
        <v>11</v>
      </c>
      <c r="C270" s="81">
        <v>684428.34</v>
      </c>
      <c r="D270" s="82">
        <v>1036</v>
      </c>
      <c r="E270" s="83">
        <v>60189.02</v>
      </c>
      <c r="F270" s="84">
        <v>91</v>
      </c>
      <c r="G270" s="85">
        <f t="shared" si="37"/>
        <v>744617.36</v>
      </c>
      <c r="H270" s="86">
        <f t="shared" si="37"/>
        <v>1127</v>
      </c>
    </row>
    <row r="271" spans="1:20" s="74" customFormat="1" ht="11.25" customHeight="1" x14ac:dyDescent="0.15">
      <c r="A271" s="73" t="s">
        <v>190</v>
      </c>
      <c r="B271" s="236" t="s">
        <v>191</v>
      </c>
      <c r="C271" s="237"/>
      <c r="D271" s="237"/>
      <c r="E271" s="237"/>
      <c r="F271" s="237"/>
      <c r="G271" s="237"/>
      <c r="H271" s="238"/>
    </row>
    <row r="272" spans="1:20" s="74" customFormat="1" ht="11.25" customHeight="1" outlineLevel="1" x14ac:dyDescent="0.15">
      <c r="A272" s="75"/>
      <c r="B272" s="75" t="s">
        <v>171</v>
      </c>
      <c r="C272" s="76">
        <f>SUM(C273:C284)</f>
        <v>6270079</v>
      </c>
      <c r="D272" s="77">
        <f t="shared" ref="D272:H272" si="38">SUM(D273:D284)</f>
        <v>7587</v>
      </c>
      <c r="E272" s="78">
        <f t="shared" si="38"/>
        <v>-4910821.88</v>
      </c>
      <c r="F272" s="79">
        <f t="shared" si="38"/>
        <v>-5763</v>
      </c>
      <c r="G272" s="76">
        <f t="shared" si="38"/>
        <v>1359257.12</v>
      </c>
      <c r="H272" s="76">
        <f t="shared" si="38"/>
        <v>1824</v>
      </c>
    </row>
    <row r="273" spans="1:20" s="87" customFormat="1" ht="11.25" customHeight="1" outlineLevel="2" x14ac:dyDescent="0.2">
      <c r="A273" s="80"/>
      <c r="B273" s="80" t="s">
        <v>14</v>
      </c>
      <c r="C273" s="81">
        <v>522299.98</v>
      </c>
      <c r="D273" s="82">
        <v>632</v>
      </c>
      <c r="E273" s="83">
        <v>-465856.94</v>
      </c>
      <c r="F273" s="84">
        <v>-556</v>
      </c>
      <c r="G273" s="85">
        <f t="shared" ref="G273:H284" si="39">C273+E273</f>
        <v>56443.040000000001</v>
      </c>
      <c r="H273" s="86">
        <f t="shared" si="39"/>
        <v>76</v>
      </c>
    </row>
    <row r="274" spans="1:20" s="88" customFormat="1" ht="11.25" customHeight="1" outlineLevel="2" x14ac:dyDescent="0.2">
      <c r="A274" s="80"/>
      <c r="B274" s="80" t="s">
        <v>15</v>
      </c>
      <c r="C274" s="81">
        <v>522299.98</v>
      </c>
      <c r="D274" s="82">
        <v>632</v>
      </c>
      <c r="E274" s="83">
        <v>-428008.82</v>
      </c>
      <c r="F274" s="84">
        <v>-507</v>
      </c>
      <c r="G274" s="85">
        <f t="shared" si="39"/>
        <v>94291.16</v>
      </c>
      <c r="H274" s="86">
        <f t="shared" si="39"/>
        <v>125</v>
      </c>
      <c r="I274" s="87"/>
      <c r="J274" s="87"/>
      <c r="K274" s="87"/>
      <c r="L274" s="87"/>
      <c r="M274" s="87"/>
      <c r="N274" s="87"/>
      <c r="O274" s="87"/>
      <c r="P274" s="87"/>
      <c r="Q274" s="87"/>
      <c r="R274" s="87"/>
      <c r="S274" s="87"/>
      <c r="T274" s="87"/>
    </row>
    <row r="275" spans="1:20" s="88" customFormat="1" ht="11.25" customHeight="1" outlineLevel="2" x14ac:dyDescent="0.2">
      <c r="A275" s="80"/>
      <c r="B275" s="80" t="s">
        <v>16</v>
      </c>
      <c r="C275" s="81">
        <v>522299.98</v>
      </c>
      <c r="D275" s="82">
        <v>632</v>
      </c>
      <c r="E275" s="83">
        <v>-414931.88</v>
      </c>
      <c r="F275" s="84">
        <v>-492</v>
      </c>
      <c r="G275" s="85">
        <f t="shared" si="39"/>
        <v>107368.1</v>
      </c>
      <c r="H275" s="86">
        <f t="shared" si="39"/>
        <v>140</v>
      </c>
      <c r="I275" s="87"/>
      <c r="J275" s="87"/>
      <c r="K275" s="87"/>
      <c r="L275" s="87"/>
      <c r="M275" s="87"/>
      <c r="N275" s="87"/>
      <c r="O275" s="87"/>
      <c r="P275" s="87"/>
      <c r="Q275" s="87"/>
      <c r="R275" s="87"/>
      <c r="S275" s="87"/>
      <c r="T275" s="87"/>
    </row>
    <row r="276" spans="1:20" s="88" customFormat="1" ht="11.25" customHeight="1" outlineLevel="2" x14ac:dyDescent="0.2">
      <c r="A276" s="80"/>
      <c r="B276" s="80" t="s">
        <v>3</v>
      </c>
      <c r="C276" s="81">
        <v>522299.98</v>
      </c>
      <c r="D276" s="82">
        <v>632</v>
      </c>
      <c r="E276" s="83">
        <v>-391265.01</v>
      </c>
      <c r="F276" s="84">
        <v>-464</v>
      </c>
      <c r="G276" s="85">
        <f t="shared" si="39"/>
        <v>131034.97</v>
      </c>
      <c r="H276" s="86">
        <f t="shared" si="39"/>
        <v>168</v>
      </c>
      <c r="I276" s="87"/>
      <c r="J276" s="87"/>
      <c r="K276" s="87"/>
      <c r="L276" s="87"/>
      <c r="M276" s="87"/>
      <c r="N276" s="87"/>
      <c r="O276" s="87"/>
      <c r="P276" s="87"/>
      <c r="Q276" s="87"/>
      <c r="R276" s="87"/>
      <c r="S276" s="87"/>
      <c r="T276" s="87"/>
    </row>
    <row r="277" spans="1:20" s="88" customFormat="1" ht="11.25" customHeight="1" outlineLevel="2" x14ac:dyDescent="0.2">
      <c r="A277" s="80"/>
      <c r="B277" s="80" t="s">
        <v>4</v>
      </c>
      <c r="C277" s="81">
        <v>522299.98</v>
      </c>
      <c r="D277" s="82">
        <v>632</v>
      </c>
      <c r="E277" s="83">
        <v>-402484.52</v>
      </c>
      <c r="F277" s="84">
        <v>-477</v>
      </c>
      <c r="G277" s="85">
        <f t="shared" si="39"/>
        <v>119815.46</v>
      </c>
      <c r="H277" s="86">
        <f t="shared" si="39"/>
        <v>155</v>
      </c>
      <c r="I277" s="87"/>
      <c r="J277" s="87"/>
      <c r="K277" s="87"/>
      <c r="L277" s="87"/>
      <c r="M277" s="87"/>
      <c r="N277" s="87"/>
      <c r="O277" s="87"/>
      <c r="P277" s="87"/>
      <c r="Q277" s="87"/>
      <c r="R277" s="87"/>
      <c r="S277" s="87"/>
      <c r="T277" s="87"/>
    </row>
    <row r="278" spans="1:20" s="88" customFormat="1" ht="11.25" customHeight="1" outlineLevel="2" x14ac:dyDescent="0.2">
      <c r="A278" s="80"/>
      <c r="B278" s="80" t="s">
        <v>5</v>
      </c>
      <c r="C278" s="81">
        <v>522299.98</v>
      </c>
      <c r="D278" s="82">
        <v>632</v>
      </c>
      <c r="E278" s="83">
        <v>-412061.36</v>
      </c>
      <c r="F278" s="84">
        <v>-493</v>
      </c>
      <c r="G278" s="85">
        <f t="shared" si="39"/>
        <v>110238.62</v>
      </c>
      <c r="H278" s="86">
        <f t="shared" si="39"/>
        <v>139</v>
      </c>
      <c r="I278" s="87"/>
      <c r="J278" s="87"/>
      <c r="K278" s="87"/>
      <c r="L278" s="87"/>
      <c r="M278" s="87"/>
      <c r="N278" s="87"/>
      <c r="O278" s="87"/>
      <c r="P278" s="87"/>
      <c r="Q278" s="87"/>
      <c r="R278" s="87"/>
      <c r="S278" s="87"/>
      <c r="T278" s="87"/>
    </row>
    <row r="279" spans="1:20" s="88" customFormat="1" ht="11.25" customHeight="1" outlineLevel="2" x14ac:dyDescent="0.2">
      <c r="A279" s="80"/>
      <c r="B279" s="80" t="s">
        <v>6</v>
      </c>
      <c r="C279" s="81">
        <v>522299.98</v>
      </c>
      <c r="D279" s="82">
        <v>632</v>
      </c>
      <c r="E279" s="83">
        <v>-390506.04</v>
      </c>
      <c r="F279" s="84">
        <v>-459</v>
      </c>
      <c r="G279" s="85">
        <f t="shared" si="39"/>
        <v>131793.94</v>
      </c>
      <c r="H279" s="86">
        <f t="shared" si="39"/>
        <v>173</v>
      </c>
      <c r="I279" s="87"/>
      <c r="J279" s="87"/>
      <c r="K279" s="87"/>
      <c r="L279" s="87"/>
      <c r="M279" s="87"/>
      <c r="N279" s="87"/>
      <c r="O279" s="87"/>
      <c r="P279" s="87"/>
      <c r="Q279" s="87"/>
      <c r="R279" s="87"/>
      <c r="S279" s="87"/>
      <c r="T279" s="87"/>
    </row>
    <row r="280" spans="1:20" s="88" customFormat="1" ht="11.25" customHeight="1" outlineLevel="2" x14ac:dyDescent="0.2">
      <c r="A280" s="80"/>
      <c r="B280" s="80" t="s">
        <v>7</v>
      </c>
      <c r="C280" s="81">
        <v>522299.98</v>
      </c>
      <c r="D280" s="82">
        <v>632</v>
      </c>
      <c r="E280" s="83">
        <v>-370396.58</v>
      </c>
      <c r="F280" s="84">
        <v>-440</v>
      </c>
      <c r="G280" s="85">
        <f t="shared" si="39"/>
        <v>151903.4</v>
      </c>
      <c r="H280" s="86">
        <f t="shared" si="39"/>
        <v>192</v>
      </c>
      <c r="I280" s="87"/>
      <c r="J280" s="87"/>
      <c r="K280" s="87"/>
      <c r="L280" s="87"/>
      <c r="M280" s="87"/>
      <c r="N280" s="87"/>
      <c r="O280" s="87"/>
      <c r="P280" s="87"/>
      <c r="Q280" s="87"/>
      <c r="R280" s="87"/>
      <c r="S280" s="87"/>
      <c r="T280" s="87"/>
    </row>
    <row r="281" spans="1:20" s="87" customFormat="1" ht="11.25" customHeight="1" outlineLevel="2" x14ac:dyDescent="0.2">
      <c r="A281" s="80"/>
      <c r="B281" s="80" t="s">
        <v>8</v>
      </c>
      <c r="C281" s="81">
        <v>522299.98</v>
      </c>
      <c r="D281" s="82">
        <v>632</v>
      </c>
      <c r="E281" s="83">
        <v>-405745.83</v>
      </c>
      <c r="F281" s="84">
        <v>-482</v>
      </c>
      <c r="G281" s="85">
        <f t="shared" si="39"/>
        <v>116554.15</v>
      </c>
      <c r="H281" s="86">
        <f t="shared" si="39"/>
        <v>150</v>
      </c>
    </row>
    <row r="282" spans="1:20" s="87" customFormat="1" ht="11.25" customHeight="1" outlineLevel="2" x14ac:dyDescent="0.2">
      <c r="A282" s="80"/>
      <c r="B282" s="80" t="s">
        <v>9</v>
      </c>
      <c r="C282" s="81">
        <v>522299.98</v>
      </c>
      <c r="D282" s="82">
        <v>632</v>
      </c>
      <c r="E282" s="83">
        <v>-409854.97</v>
      </c>
      <c r="F282" s="84">
        <v>-464</v>
      </c>
      <c r="G282" s="85">
        <f t="shared" si="39"/>
        <v>112445.01</v>
      </c>
      <c r="H282" s="86">
        <f t="shared" si="39"/>
        <v>168</v>
      </c>
    </row>
    <row r="283" spans="1:20" s="88" customFormat="1" ht="11.25" customHeight="1" outlineLevel="2" x14ac:dyDescent="0.2">
      <c r="A283" s="80"/>
      <c r="B283" s="80" t="s">
        <v>10</v>
      </c>
      <c r="C283" s="81">
        <v>522299.98</v>
      </c>
      <c r="D283" s="82">
        <v>632</v>
      </c>
      <c r="E283" s="83">
        <v>-409854.97</v>
      </c>
      <c r="F283" s="84">
        <v>-464</v>
      </c>
      <c r="G283" s="85">
        <f t="shared" si="39"/>
        <v>112445.01</v>
      </c>
      <c r="H283" s="86">
        <f t="shared" si="39"/>
        <v>168</v>
      </c>
      <c r="I283" s="87"/>
      <c r="J283" s="87"/>
      <c r="K283" s="87"/>
      <c r="L283" s="87"/>
      <c r="M283" s="87"/>
      <c r="N283" s="87"/>
      <c r="O283" s="87"/>
      <c r="P283" s="87"/>
      <c r="Q283" s="87"/>
      <c r="R283" s="87"/>
      <c r="S283" s="87"/>
      <c r="T283" s="87"/>
    </row>
    <row r="284" spans="1:20" s="88" customFormat="1" ht="11.25" customHeight="1" outlineLevel="2" x14ac:dyDescent="0.2">
      <c r="A284" s="80"/>
      <c r="B284" s="80" t="s">
        <v>11</v>
      </c>
      <c r="C284" s="81">
        <v>524779.22</v>
      </c>
      <c r="D284" s="82">
        <v>635</v>
      </c>
      <c r="E284" s="83">
        <v>-409854.96</v>
      </c>
      <c r="F284" s="84">
        <v>-465</v>
      </c>
      <c r="G284" s="85">
        <f t="shared" si="39"/>
        <v>114924.26</v>
      </c>
      <c r="H284" s="86">
        <f t="shared" si="39"/>
        <v>170</v>
      </c>
      <c r="I284" s="87"/>
      <c r="J284" s="87"/>
      <c r="K284" s="87"/>
      <c r="L284" s="87"/>
      <c r="M284" s="87"/>
      <c r="N284" s="87"/>
      <c r="O284" s="87"/>
      <c r="P284" s="87"/>
      <c r="Q284" s="87"/>
      <c r="R284" s="87"/>
      <c r="S284" s="87"/>
      <c r="T284" s="87"/>
    </row>
    <row r="285" spans="1:20" s="74" customFormat="1" ht="11.25" customHeight="1" x14ac:dyDescent="0.15">
      <c r="A285" s="73" t="s">
        <v>192</v>
      </c>
      <c r="B285" s="236" t="s">
        <v>193</v>
      </c>
      <c r="C285" s="237"/>
      <c r="D285" s="237"/>
      <c r="E285" s="237"/>
      <c r="F285" s="237"/>
      <c r="G285" s="237"/>
      <c r="H285" s="238"/>
    </row>
    <row r="286" spans="1:20" s="74" customFormat="1" ht="11.25" customHeight="1" outlineLevel="1" x14ac:dyDescent="0.15">
      <c r="A286" s="75"/>
      <c r="B286" s="75" t="s">
        <v>171</v>
      </c>
      <c r="C286" s="76">
        <f>SUM(C287:C298)</f>
        <v>5298799</v>
      </c>
      <c r="D286" s="77">
        <f t="shared" ref="D286:H286" si="40">SUM(D287:D298)</f>
        <v>7833</v>
      </c>
      <c r="E286" s="78">
        <f t="shared" si="40"/>
        <v>-1235825.5</v>
      </c>
      <c r="F286" s="79">
        <f t="shared" si="40"/>
        <v>-1348</v>
      </c>
      <c r="G286" s="76">
        <f t="shared" si="40"/>
        <v>4062973.5</v>
      </c>
      <c r="H286" s="76">
        <f t="shared" si="40"/>
        <v>6485</v>
      </c>
    </row>
    <row r="287" spans="1:20" s="87" customFormat="1" ht="11.25" customHeight="1" outlineLevel="2" x14ac:dyDescent="0.2">
      <c r="A287" s="80"/>
      <c r="B287" s="80" t="s">
        <v>14</v>
      </c>
      <c r="C287" s="81">
        <v>441735.7</v>
      </c>
      <c r="D287" s="82">
        <v>653</v>
      </c>
      <c r="E287" s="83">
        <v>-76438.33</v>
      </c>
      <c r="F287" s="84">
        <v>-113</v>
      </c>
      <c r="G287" s="85">
        <f t="shared" ref="G287:H298" si="41">C287+E287</f>
        <v>365297.37</v>
      </c>
      <c r="H287" s="86">
        <f t="shared" si="41"/>
        <v>540</v>
      </c>
    </row>
    <row r="288" spans="1:20" s="88" customFormat="1" ht="11.25" customHeight="1" outlineLevel="2" x14ac:dyDescent="0.2">
      <c r="A288" s="80"/>
      <c r="B288" s="80" t="s">
        <v>15</v>
      </c>
      <c r="C288" s="81">
        <v>441735.7</v>
      </c>
      <c r="D288" s="82">
        <v>653</v>
      </c>
      <c r="E288" s="83">
        <v>-18943.7</v>
      </c>
      <c r="F288" s="84">
        <v>-21</v>
      </c>
      <c r="G288" s="85">
        <f t="shared" si="41"/>
        <v>422792</v>
      </c>
      <c r="H288" s="86">
        <f t="shared" si="41"/>
        <v>632</v>
      </c>
      <c r="I288" s="87"/>
      <c r="J288" s="87"/>
      <c r="K288" s="87"/>
      <c r="L288" s="87"/>
      <c r="M288" s="87"/>
      <c r="N288" s="87"/>
      <c r="O288" s="87"/>
      <c r="P288" s="87"/>
      <c r="Q288" s="87"/>
      <c r="R288" s="87"/>
      <c r="S288" s="87"/>
      <c r="T288" s="87"/>
    </row>
    <row r="289" spans="1:20" s="88" customFormat="1" ht="11.25" customHeight="1" outlineLevel="2" x14ac:dyDescent="0.2">
      <c r="A289" s="80"/>
      <c r="B289" s="80" t="s">
        <v>16</v>
      </c>
      <c r="C289" s="81">
        <v>441735.7</v>
      </c>
      <c r="D289" s="82">
        <v>653</v>
      </c>
      <c r="E289" s="83">
        <v>-13327.14</v>
      </c>
      <c r="F289" s="84">
        <v>-15</v>
      </c>
      <c r="G289" s="85">
        <f t="shared" si="41"/>
        <v>428408.56</v>
      </c>
      <c r="H289" s="86">
        <f t="shared" si="41"/>
        <v>638</v>
      </c>
      <c r="I289" s="87"/>
      <c r="J289" s="87"/>
      <c r="K289" s="87"/>
      <c r="L289" s="87"/>
      <c r="M289" s="87"/>
      <c r="N289" s="87"/>
      <c r="O289" s="87"/>
      <c r="P289" s="87"/>
      <c r="Q289" s="87"/>
      <c r="R289" s="87"/>
      <c r="S289" s="87"/>
      <c r="T289" s="87"/>
    </row>
    <row r="290" spans="1:20" s="88" customFormat="1" ht="11.25" customHeight="1" outlineLevel="2" x14ac:dyDescent="0.2">
      <c r="A290" s="80"/>
      <c r="B290" s="80" t="s">
        <v>3</v>
      </c>
      <c r="C290" s="81">
        <v>441735.7</v>
      </c>
      <c r="D290" s="82">
        <v>653</v>
      </c>
      <c r="E290" s="83">
        <v>-155478.64000000001</v>
      </c>
      <c r="F290" s="84">
        <v>-170</v>
      </c>
      <c r="G290" s="85">
        <f t="shared" si="41"/>
        <v>286257.06</v>
      </c>
      <c r="H290" s="86">
        <f t="shared" si="41"/>
        <v>483</v>
      </c>
      <c r="I290" s="87"/>
      <c r="J290" s="87"/>
      <c r="K290" s="87"/>
      <c r="L290" s="87"/>
      <c r="M290" s="87"/>
      <c r="N290" s="87"/>
      <c r="O290" s="87"/>
      <c r="P290" s="87"/>
      <c r="Q290" s="87"/>
      <c r="R290" s="87"/>
      <c r="S290" s="87"/>
      <c r="T290" s="87"/>
    </row>
    <row r="291" spans="1:20" s="88" customFormat="1" ht="11.25" customHeight="1" outlineLevel="2" x14ac:dyDescent="0.2">
      <c r="A291" s="80"/>
      <c r="B291" s="80" t="s">
        <v>4</v>
      </c>
      <c r="C291" s="81">
        <v>441735.7</v>
      </c>
      <c r="D291" s="82">
        <v>653</v>
      </c>
      <c r="E291" s="83">
        <v>-164820.64000000001</v>
      </c>
      <c r="F291" s="84">
        <v>-180</v>
      </c>
      <c r="G291" s="85">
        <f t="shared" si="41"/>
        <v>276915.06</v>
      </c>
      <c r="H291" s="86">
        <f t="shared" si="41"/>
        <v>473</v>
      </c>
      <c r="I291" s="87"/>
      <c r="J291" s="87"/>
      <c r="K291" s="87"/>
      <c r="L291" s="87"/>
      <c r="M291" s="87"/>
      <c r="N291" s="87"/>
      <c r="O291" s="87"/>
      <c r="P291" s="87"/>
      <c r="Q291" s="87"/>
      <c r="R291" s="87"/>
      <c r="S291" s="87"/>
      <c r="T291" s="87"/>
    </row>
    <row r="292" spans="1:20" s="88" customFormat="1" ht="11.25" customHeight="1" outlineLevel="2" x14ac:dyDescent="0.2">
      <c r="A292" s="80"/>
      <c r="B292" s="80" t="s">
        <v>5</v>
      </c>
      <c r="C292" s="81">
        <v>441735.7</v>
      </c>
      <c r="D292" s="82">
        <v>653</v>
      </c>
      <c r="E292" s="83">
        <v>-125039.36</v>
      </c>
      <c r="F292" s="84">
        <v>-136</v>
      </c>
      <c r="G292" s="85">
        <f t="shared" si="41"/>
        <v>316696.34000000003</v>
      </c>
      <c r="H292" s="86">
        <f t="shared" si="41"/>
        <v>517</v>
      </c>
      <c r="I292" s="87"/>
      <c r="J292" s="87"/>
      <c r="K292" s="87"/>
      <c r="L292" s="87"/>
      <c r="M292" s="87"/>
      <c r="N292" s="87"/>
      <c r="O292" s="87"/>
      <c r="P292" s="87"/>
      <c r="Q292" s="87"/>
      <c r="R292" s="87"/>
      <c r="S292" s="87"/>
      <c r="T292" s="87"/>
    </row>
    <row r="293" spans="1:20" s="88" customFormat="1" ht="11.25" customHeight="1" outlineLevel="2" x14ac:dyDescent="0.2">
      <c r="A293" s="80"/>
      <c r="B293" s="80" t="s">
        <v>6</v>
      </c>
      <c r="C293" s="81">
        <v>441735.7</v>
      </c>
      <c r="D293" s="82">
        <v>653</v>
      </c>
      <c r="E293" s="83">
        <v>-161444.72</v>
      </c>
      <c r="F293" s="84">
        <v>-176</v>
      </c>
      <c r="G293" s="85">
        <f t="shared" si="41"/>
        <v>280290.98</v>
      </c>
      <c r="H293" s="86">
        <f t="shared" si="41"/>
        <v>477</v>
      </c>
      <c r="I293" s="87"/>
      <c r="J293" s="87"/>
      <c r="K293" s="87"/>
      <c r="L293" s="87"/>
      <c r="M293" s="87"/>
      <c r="N293" s="87"/>
      <c r="O293" s="87"/>
      <c r="P293" s="87"/>
      <c r="Q293" s="87"/>
      <c r="R293" s="87"/>
      <c r="S293" s="87"/>
      <c r="T293" s="87"/>
    </row>
    <row r="294" spans="1:20" s="88" customFormat="1" ht="11.25" customHeight="1" outlineLevel="2" x14ac:dyDescent="0.2">
      <c r="A294" s="80"/>
      <c r="B294" s="80" t="s">
        <v>7</v>
      </c>
      <c r="C294" s="81">
        <v>441735.7</v>
      </c>
      <c r="D294" s="82">
        <v>653</v>
      </c>
      <c r="E294" s="83">
        <v>-156563.97</v>
      </c>
      <c r="F294" s="84">
        <v>-171</v>
      </c>
      <c r="G294" s="85">
        <f t="shared" si="41"/>
        <v>285171.73</v>
      </c>
      <c r="H294" s="86">
        <f t="shared" si="41"/>
        <v>482</v>
      </c>
      <c r="I294" s="87"/>
      <c r="J294" s="87"/>
      <c r="K294" s="87"/>
      <c r="L294" s="87"/>
      <c r="M294" s="87"/>
      <c r="N294" s="87"/>
      <c r="O294" s="87"/>
      <c r="P294" s="87"/>
      <c r="Q294" s="87"/>
      <c r="R294" s="87"/>
      <c r="S294" s="87"/>
      <c r="T294" s="87"/>
    </row>
    <row r="295" spans="1:20" s="87" customFormat="1" ht="11.25" customHeight="1" outlineLevel="2" x14ac:dyDescent="0.2">
      <c r="A295" s="80"/>
      <c r="B295" s="80" t="s">
        <v>8</v>
      </c>
      <c r="C295" s="81">
        <v>441735.7</v>
      </c>
      <c r="D295" s="82">
        <v>653</v>
      </c>
      <c r="E295" s="83">
        <v>-56334.7</v>
      </c>
      <c r="F295" s="84">
        <v>-61</v>
      </c>
      <c r="G295" s="85">
        <f t="shared" si="41"/>
        <v>385401</v>
      </c>
      <c r="H295" s="86">
        <f t="shared" si="41"/>
        <v>592</v>
      </c>
    </row>
    <row r="296" spans="1:20" s="87" customFormat="1" ht="11.25" customHeight="1" outlineLevel="2" x14ac:dyDescent="0.2">
      <c r="A296" s="80"/>
      <c r="B296" s="80" t="s">
        <v>9</v>
      </c>
      <c r="C296" s="81">
        <v>441735.7</v>
      </c>
      <c r="D296" s="82">
        <v>653</v>
      </c>
      <c r="E296" s="83">
        <v>-102478.1</v>
      </c>
      <c r="F296" s="84">
        <v>-102</v>
      </c>
      <c r="G296" s="85">
        <f t="shared" si="41"/>
        <v>339257.59999999998</v>
      </c>
      <c r="H296" s="86">
        <f t="shared" si="41"/>
        <v>551</v>
      </c>
    </row>
    <row r="297" spans="1:20" s="87" customFormat="1" ht="11.25" customHeight="1" outlineLevel="2" x14ac:dyDescent="0.2">
      <c r="A297" s="80"/>
      <c r="B297" s="80" t="s">
        <v>10</v>
      </c>
      <c r="C297" s="81">
        <v>441735.7</v>
      </c>
      <c r="D297" s="82">
        <v>653</v>
      </c>
      <c r="E297" s="83">
        <v>-102478.1</v>
      </c>
      <c r="F297" s="84">
        <v>-102</v>
      </c>
      <c r="G297" s="85">
        <f t="shared" si="41"/>
        <v>339257.59999999998</v>
      </c>
      <c r="H297" s="86">
        <f t="shared" si="41"/>
        <v>551</v>
      </c>
    </row>
    <row r="298" spans="1:20" s="87" customFormat="1" ht="11.25" customHeight="1" outlineLevel="2" x14ac:dyDescent="0.2">
      <c r="A298" s="80"/>
      <c r="B298" s="80" t="s">
        <v>11</v>
      </c>
      <c r="C298" s="81">
        <v>439706.3</v>
      </c>
      <c r="D298" s="82">
        <v>650</v>
      </c>
      <c r="E298" s="83">
        <v>-102478.1</v>
      </c>
      <c r="F298" s="84">
        <v>-101</v>
      </c>
      <c r="G298" s="85">
        <f t="shared" si="41"/>
        <v>337228.2</v>
      </c>
      <c r="H298" s="86">
        <f t="shared" si="41"/>
        <v>549</v>
      </c>
    </row>
    <row r="299" spans="1:20" s="74" customFormat="1" ht="11.25" customHeight="1" x14ac:dyDescent="0.15">
      <c r="A299" s="73" t="s">
        <v>137</v>
      </c>
      <c r="B299" s="236" t="s">
        <v>138</v>
      </c>
      <c r="C299" s="237"/>
      <c r="D299" s="237"/>
      <c r="E299" s="237"/>
      <c r="F299" s="237"/>
      <c r="G299" s="237"/>
      <c r="H299" s="238"/>
    </row>
    <row r="300" spans="1:20" s="74" customFormat="1" ht="11.25" customHeight="1" outlineLevel="1" x14ac:dyDescent="0.15">
      <c r="A300" s="75"/>
      <c r="B300" s="75" t="s">
        <v>171</v>
      </c>
      <c r="C300" s="76">
        <f>SUM(C301:C312)</f>
        <v>8876752</v>
      </c>
      <c r="D300" s="77">
        <f t="shared" ref="D300:H300" si="42">SUM(D301:D312)</f>
        <v>13916</v>
      </c>
      <c r="E300" s="78">
        <f t="shared" si="42"/>
        <v>1410605.71</v>
      </c>
      <c r="F300" s="79">
        <f t="shared" si="42"/>
        <v>1406</v>
      </c>
      <c r="G300" s="76">
        <f t="shared" si="42"/>
        <v>10287357.710000001</v>
      </c>
      <c r="H300" s="76">
        <f t="shared" si="42"/>
        <v>15322</v>
      </c>
    </row>
    <row r="301" spans="1:20" s="87" customFormat="1" ht="11.25" customHeight="1" outlineLevel="2" x14ac:dyDescent="0.2">
      <c r="A301" s="80"/>
      <c r="B301" s="80" t="s">
        <v>14</v>
      </c>
      <c r="C301" s="81">
        <v>739941.96</v>
      </c>
      <c r="D301" s="82">
        <v>1160</v>
      </c>
      <c r="E301" s="83">
        <v>0</v>
      </c>
      <c r="F301" s="84">
        <v>0</v>
      </c>
      <c r="G301" s="85">
        <f t="shared" ref="G301:H312" si="43">C301+E301</f>
        <v>739941.96</v>
      </c>
      <c r="H301" s="86">
        <f t="shared" si="43"/>
        <v>1160</v>
      </c>
    </row>
    <row r="302" spans="1:20" s="88" customFormat="1" ht="11.25" customHeight="1" outlineLevel="2" x14ac:dyDescent="0.2">
      <c r="A302" s="80"/>
      <c r="B302" s="80" t="s">
        <v>15</v>
      </c>
      <c r="C302" s="81">
        <v>739941.96</v>
      </c>
      <c r="D302" s="82">
        <v>1160</v>
      </c>
      <c r="E302" s="83">
        <v>0</v>
      </c>
      <c r="F302" s="84">
        <v>0</v>
      </c>
      <c r="G302" s="85">
        <f t="shared" si="43"/>
        <v>739941.96</v>
      </c>
      <c r="H302" s="86">
        <f t="shared" si="43"/>
        <v>1160</v>
      </c>
      <c r="I302" s="87"/>
      <c r="J302" s="87"/>
      <c r="K302" s="87"/>
      <c r="L302" s="87"/>
      <c r="M302" s="87"/>
      <c r="N302" s="87"/>
      <c r="O302" s="87"/>
      <c r="P302" s="87"/>
      <c r="Q302" s="87"/>
      <c r="R302" s="87"/>
      <c r="S302" s="87"/>
      <c r="T302" s="87"/>
    </row>
    <row r="303" spans="1:20" s="88" customFormat="1" ht="11.25" customHeight="1" outlineLevel="2" x14ac:dyDescent="0.2">
      <c r="A303" s="80"/>
      <c r="B303" s="80" t="s">
        <v>16</v>
      </c>
      <c r="C303" s="81">
        <v>739941.96</v>
      </c>
      <c r="D303" s="82">
        <v>1160</v>
      </c>
      <c r="E303" s="83">
        <v>0</v>
      </c>
      <c r="F303" s="84">
        <v>0</v>
      </c>
      <c r="G303" s="85">
        <f t="shared" si="43"/>
        <v>739941.96</v>
      </c>
      <c r="H303" s="86">
        <f t="shared" si="43"/>
        <v>1160</v>
      </c>
      <c r="I303" s="87"/>
      <c r="J303" s="87"/>
      <c r="K303" s="87"/>
      <c r="L303" s="87"/>
      <c r="M303" s="87"/>
      <c r="N303" s="87"/>
      <c r="O303" s="87"/>
      <c r="P303" s="87"/>
      <c r="Q303" s="87"/>
      <c r="R303" s="87"/>
      <c r="S303" s="87"/>
      <c r="T303" s="87"/>
    </row>
    <row r="304" spans="1:20" s="88" customFormat="1" ht="11.25" customHeight="1" outlineLevel="2" x14ac:dyDescent="0.2">
      <c r="A304" s="80"/>
      <c r="B304" s="80" t="s">
        <v>3</v>
      </c>
      <c r="C304" s="81">
        <v>739941.96</v>
      </c>
      <c r="D304" s="82">
        <v>1160</v>
      </c>
      <c r="E304" s="83">
        <v>0</v>
      </c>
      <c r="F304" s="84">
        <v>0</v>
      </c>
      <c r="G304" s="85">
        <f t="shared" si="43"/>
        <v>739941.96</v>
      </c>
      <c r="H304" s="86">
        <f t="shared" si="43"/>
        <v>1160</v>
      </c>
      <c r="I304" s="87"/>
      <c r="J304" s="87"/>
      <c r="K304" s="87"/>
      <c r="L304" s="87"/>
      <c r="M304" s="87"/>
      <c r="N304" s="87"/>
      <c r="O304" s="87"/>
      <c r="P304" s="87"/>
      <c r="Q304" s="87"/>
      <c r="R304" s="87"/>
      <c r="S304" s="87"/>
      <c r="T304" s="87"/>
    </row>
    <row r="305" spans="1:20" s="88" customFormat="1" ht="11.25" customHeight="1" outlineLevel="2" x14ac:dyDescent="0.2">
      <c r="A305" s="80"/>
      <c r="B305" s="80" t="s">
        <v>4</v>
      </c>
      <c r="C305" s="81">
        <v>739941.96</v>
      </c>
      <c r="D305" s="82">
        <v>1160</v>
      </c>
      <c r="E305" s="83">
        <v>0</v>
      </c>
      <c r="F305" s="84">
        <v>0</v>
      </c>
      <c r="G305" s="85">
        <f t="shared" si="43"/>
        <v>739941.96</v>
      </c>
      <c r="H305" s="86">
        <f t="shared" si="43"/>
        <v>1160</v>
      </c>
      <c r="I305" s="87"/>
      <c r="J305" s="87"/>
      <c r="K305" s="87"/>
      <c r="L305" s="87"/>
      <c r="M305" s="87"/>
      <c r="N305" s="87"/>
      <c r="O305" s="87"/>
      <c r="P305" s="87"/>
      <c r="Q305" s="87"/>
      <c r="R305" s="87"/>
      <c r="S305" s="87"/>
      <c r="T305" s="87"/>
    </row>
    <row r="306" spans="1:20" s="88" customFormat="1" ht="11.25" customHeight="1" outlineLevel="2" x14ac:dyDescent="0.2">
      <c r="A306" s="80"/>
      <c r="B306" s="80" t="s">
        <v>5</v>
      </c>
      <c r="C306" s="81">
        <v>739941.96</v>
      </c>
      <c r="D306" s="82">
        <v>1160</v>
      </c>
      <c r="E306" s="83">
        <v>0</v>
      </c>
      <c r="F306" s="84">
        <v>0</v>
      </c>
      <c r="G306" s="85">
        <f t="shared" si="43"/>
        <v>739941.96</v>
      </c>
      <c r="H306" s="86">
        <f t="shared" si="43"/>
        <v>1160</v>
      </c>
      <c r="I306" s="87"/>
      <c r="J306" s="87"/>
      <c r="K306" s="87"/>
      <c r="L306" s="87"/>
      <c r="M306" s="87"/>
      <c r="N306" s="87"/>
      <c r="O306" s="87"/>
      <c r="P306" s="87"/>
      <c r="Q306" s="87"/>
      <c r="R306" s="87"/>
      <c r="S306" s="87"/>
      <c r="T306" s="87"/>
    </row>
    <row r="307" spans="1:20" s="88" customFormat="1" ht="11.25" customHeight="1" outlineLevel="2" x14ac:dyDescent="0.2">
      <c r="A307" s="80"/>
      <c r="B307" s="80" t="s">
        <v>6</v>
      </c>
      <c r="C307" s="81">
        <v>739941.96</v>
      </c>
      <c r="D307" s="82">
        <v>1160</v>
      </c>
      <c r="E307" s="83">
        <v>0</v>
      </c>
      <c r="F307" s="84">
        <v>0</v>
      </c>
      <c r="G307" s="85">
        <f t="shared" si="43"/>
        <v>739941.96</v>
      </c>
      <c r="H307" s="86">
        <f t="shared" si="43"/>
        <v>1160</v>
      </c>
      <c r="I307" s="87"/>
      <c r="J307" s="87"/>
      <c r="K307" s="87"/>
      <c r="L307" s="87"/>
      <c r="M307" s="87"/>
      <c r="N307" s="87"/>
      <c r="O307" s="87"/>
      <c r="P307" s="87"/>
      <c r="Q307" s="87"/>
      <c r="R307" s="87"/>
      <c r="S307" s="87"/>
      <c r="T307" s="87"/>
    </row>
    <row r="308" spans="1:20" s="87" customFormat="1" ht="11.25" customHeight="1" outlineLevel="2" x14ac:dyDescent="0.2">
      <c r="A308" s="80"/>
      <c r="B308" s="80" t="s">
        <v>7</v>
      </c>
      <c r="C308" s="81">
        <v>739941.96</v>
      </c>
      <c r="D308" s="82">
        <v>1160</v>
      </c>
      <c r="E308" s="83">
        <v>0</v>
      </c>
      <c r="F308" s="84">
        <v>0</v>
      </c>
      <c r="G308" s="85">
        <f t="shared" si="43"/>
        <v>739941.96</v>
      </c>
      <c r="H308" s="86">
        <f t="shared" si="43"/>
        <v>1160</v>
      </c>
    </row>
    <row r="309" spans="1:20" s="87" customFormat="1" ht="11.25" customHeight="1" outlineLevel="2" x14ac:dyDescent="0.2">
      <c r="A309" s="80"/>
      <c r="B309" s="80" t="s">
        <v>8</v>
      </c>
      <c r="C309" s="81">
        <v>739941.96</v>
      </c>
      <c r="D309" s="82">
        <v>1160</v>
      </c>
      <c r="E309" s="83">
        <v>1410605.71</v>
      </c>
      <c r="F309" s="84">
        <v>1406</v>
      </c>
      <c r="G309" s="85">
        <f t="shared" si="43"/>
        <v>2150547.67</v>
      </c>
      <c r="H309" s="86">
        <f t="shared" si="43"/>
        <v>2566</v>
      </c>
    </row>
    <row r="310" spans="1:20" s="87" customFormat="1" ht="11.25" customHeight="1" outlineLevel="2" x14ac:dyDescent="0.2">
      <c r="A310" s="80"/>
      <c r="B310" s="80" t="s">
        <v>9</v>
      </c>
      <c r="C310" s="81">
        <v>739941.96</v>
      </c>
      <c r="D310" s="82">
        <v>1160</v>
      </c>
      <c r="E310" s="83">
        <v>0</v>
      </c>
      <c r="F310" s="84">
        <v>0</v>
      </c>
      <c r="G310" s="85">
        <f t="shared" si="43"/>
        <v>739941.96</v>
      </c>
      <c r="H310" s="86">
        <f t="shared" si="43"/>
        <v>1160</v>
      </c>
    </row>
    <row r="311" spans="1:20" s="87" customFormat="1" ht="11.25" customHeight="1" outlineLevel="2" x14ac:dyDescent="0.2">
      <c r="A311" s="80"/>
      <c r="B311" s="80" t="s">
        <v>10</v>
      </c>
      <c r="C311" s="81">
        <v>739941.96</v>
      </c>
      <c r="D311" s="82">
        <v>1160</v>
      </c>
      <c r="E311" s="83">
        <v>0</v>
      </c>
      <c r="F311" s="84">
        <v>0</v>
      </c>
      <c r="G311" s="85">
        <f t="shared" si="43"/>
        <v>739941.96</v>
      </c>
      <c r="H311" s="86">
        <f t="shared" si="43"/>
        <v>1160</v>
      </c>
    </row>
    <row r="312" spans="1:20" s="87" customFormat="1" ht="11.25" customHeight="1" outlineLevel="2" x14ac:dyDescent="0.2">
      <c r="A312" s="80"/>
      <c r="B312" s="80" t="s">
        <v>11</v>
      </c>
      <c r="C312" s="81">
        <v>737390.44</v>
      </c>
      <c r="D312" s="82">
        <v>1156</v>
      </c>
      <c r="E312" s="83">
        <v>0</v>
      </c>
      <c r="F312" s="84">
        <v>0</v>
      </c>
      <c r="G312" s="85">
        <f t="shared" si="43"/>
        <v>737390.44</v>
      </c>
      <c r="H312" s="86">
        <f t="shared" si="43"/>
        <v>1156</v>
      </c>
    </row>
    <row r="313" spans="1:20" s="74" customFormat="1" ht="11.25" customHeight="1" x14ac:dyDescent="0.15">
      <c r="A313" s="73" t="s">
        <v>139</v>
      </c>
      <c r="B313" s="236" t="s">
        <v>140</v>
      </c>
      <c r="C313" s="237"/>
      <c r="D313" s="237"/>
      <c r="E313" s="237"/>
      <c r="F313" s="237"/>
      <c r="G313" s="237"/>
      <c r="H313" s="238"/>
    </row>
    <row r="314" spans="1:20" s="74" customFormat="1" ht="11.25" customHeight="1" outlineLevel="1" x14ac:dyDescent="0.15">
      <c r="A314" s="75"/>
      <c r="B314" s="75" t="s">
        <v>171</v>
      </c>
      <c r="C314" s="76">
        <f>SUM(C315:C326)</f>
        <v>12269523</v>
      </c>
      <c r="D314" s="77">
        <f t="shared" ref="D314:H314" si="44">SUM(D315:D326)</f>
        <v>16188</v>
      </c>
      <c r="E314" s="78">
        <f t="shared" si="44"/>
        <v>735835.46</v>
      </c>
      <c r="F314" s="79">
        <f t="shared" si="44"/>
        <v>1685</v>
      </c>
      <c r="G314" s="76">
        <f t="shared" si="44"/>
        <v>13005358.460000001</v>
      </c>
      <c r="H314" s="76">
        <f t="shared" si="44"/>
        <v>17873</v>
      </c>
    </row>
    <row r="315" spans="1:20" s="87" customFormat="1" ht="11.25" customHeight="1" outlineLevel="2" x14ac:dyDescent="0.2">
      <c r="A315" s="80"/>
      <c r="B315" s="80" t="s">
        <v>14</v>
      </c>
      <c r="C315" s="81">
        <v>1022460.25</v>
      </c>
      <c r="D315" s="82">
        <v>1349</v>
      </c>
      <c r="E315" s="83">
        <v>0</v>
      </c>
      <c r="F315" s="84">
        <v>0</v>
      </c>
      <c r="G315" s="85">
        <f t="shared" ref="G315:H326" si="45">C315+E315</f>
        <v>1022460.25</v>
      </c>
      <c r="H315" s="86">
        <f t="shared" si="45"/>
        <v>1349</v>
      </c>
    </row>
    <row r="316" spans="1:20" s="87" customFormat="1" ht="11.25" customHeight="1" outlineLevel="2" x14ac:dyDescent="0.2">
      <c r="A316" s="80"/>
      <c r="B316" s="80" t="s">
        <v>15</v>
      </c>
      <c r="C316" s="81">
        <v>1022460.25</v>
      </c>
      <c r="D316" s="82">
        <v>1349</v>
      </c>
      <c r="E316" s="83">
        <v>0</v>
      </c>
      <c r="F316" s="84">
        <v>0</v>
      </c>
      <c r="G316" s="85">
        <f t="shared" si="45"/>
        <v>1022460.25</v>
      </c>
      <c r="H316" s="86">
        <f t="shared" si="45"/>
        <v>1349</v>
      </c>
    </row>
    <row r="317" spans="1:20" s="87" customFormat="1" ht="11.25" customHeight="1" outlineLevel="2" x14ac:dyDescent="0.2">
      <c r="A317" s="80"/>
      <c r="B317" s="80" t="s">
        <v>16</v>
      </c>
      <c r="C317" s="81">
        <v>1022460.25</v>
      </c>
      <c r="D317" s="82">
        <v>1349</v>
      </c>
      <c r="E317" s="83">
        <v>0</v>
      </c>
      <c r="F317" s="84">
        <v>0</v>
      </c>
      <c r="G317" s="85">
        <f t="shared" si="45"/>
        <v>1022460.25</v>
      </c>
      <c r="H317" s="86">
        <f t="shared" si="45"/>
        <v>1349</v>
      </c>
    </row>
    <row r="318" spans="1:20" s="88" customFormat="1" ht="11.25" customHeight="1" outlineLevel="2" x14ac:dyDescent="0.2">
      <c r="A318" s="80"/>
      <c r="B318" s="80" t="s">
        <v>3</v>
      </c>
      <c r="C318" s="81">
        <v>1022460.25</v>
      </c>
      <c r="D318" s="82">
        <v>1349</v>
      </c>
      <c r="E318" s="83">
        <v>0</v>
      </c>
      <c r="F318" s="84">
        <v>0</v>
      </c>
      <c r="G318" s="85">
        <f t="shared" si="45"/>
        <v>1022460.25</v>
      </c>
      <c r="H318" s="86">
        <f t="shared" si="45"/>
        <v>1349</v>
      </c>
      <c r="I318" s="87"/>
      <c r="J318" s="87"/>
      <c r="K318" s="87"/>
      <c r="L318" s="87"/>
      <c r="M318" s="87"/>
      <c r="N318" s="87"/>
      <c r="O318" s="87"/>
      <c r="P318" s="87"/>
      <c r="Q318" s="87"/>
      <c r="R318" s="87"/>
      <c r="S318" s="87"/>
      <c r="T318" s="87"/>
    </row>
    <row r="319" spans="1:20" s="88" customFormat="1" ht="11.25" customHeight="1" outlineLevel="2" x14ac:dyDescent="0.2">
      <c r="A319" s="80"/>
      <c r="B319" s="80" t="s">
        <v>4</v>
      </c>
      <c r="C319" s="81">
        <v>1022460.25</v>
      </c>
      <c r="D319" s="82">
        <v>1349</v>
      </c>
      <c r="E319" s="83">
        <v>0</v>
      </c>
      <c r="F319" s="84">
        <v>0</v>
      </c>
      <c r="G319" s="85">
        <f t="shared" si="45"/>
        <v>1022460.25</v>
      </c>
      <c r="H319" s="86">
        <f t="shared" si="45"/>
        <v>1349</v>
      </c>
      <c r="I319" s="87"/>
      <c r="J319" s="87"/>
      <c r="K319" s="87"/>
      <c r="L319" s="87"/>
      <c r="M319" s="87"/>
      <c r="N319" s="87"/>
      <c r="O319" s="87"/>
      <c r="P319" s="87"/>
      <c r="Q319" s="87"/>
      <c r="R319" s="87"/>
      <c r="S319" s="87"/>
      <c r="T319" s="87"/>
    </row>
    <row r="320" spans="1:20" s="88" customFormat="1" ht="11.25" customHeight="1" outlineLevel="2" x14ac:dyDescent="0.2">
      <c r="A320" s="80"/>
      <c r="B320" s="80" t="s">
        <v>5</v>
      </c>
      <c r="C320" s="81">
        <v>1022460.25</v>
      </c>
      <c r="D320" s="82">
        <v>1349</v>
      </c>
      <c r="E320" s="83">
        <v>0</v>
      </c>
      <c r="F320" s="84">
        <v>0</v>
      </c>
      <c r="G320" s="85">
        <f t="shared" si="45"/>
        <v>1022460.25</v>
      </c>
      <c r="H320" s="86">
        <f t="shared" si="45"/>
        <v>1349</v>
      </c>
      <c r="I320" s="87"/>
      <c r="J320" s="87"/>
      <c r="K320" s="87"/>
      <c r="L320" s="87"/>
      <c r="M320" s="87"/>
      <c r="N320" s="87"/>
      <c r="O320" s="87"/>
      <c r="P320" s="87"/>
      <c r="Q320" s="87"/>
      <c r="R320" s="87"/>
      <c r="S320" s="87"/>
      <c r="T320" s="87"/>
    </row>
    <row r="321" spans="1:20" s="88" customFormat="1" ht="11.25" customHeight="1" outlineLevel="2" x14ac:dyDescent="0.2">
      <c r="A321" s="80"/>
      <c r="B321" s="80" t="s">
        <v>6</v>
      </c>
      <c r="C321" s="81">
        <v>1022460.25</v>
      </c>
      <c r="D321" s="82">
        <v>1349</v>
      </c>
      <c r="E321" s="83">
        <v>0</v>
      </c>
      <c r="F321" s="84">
        <v>0</v>
      </c>
      <c r="G321" s="85">
        <f t="shared" si="45"/>
        <v>1022460.25</v>
      </c>
      <c r="H321" s="86">
        <f t="shared" si="45"/>
        <v>1349</v>
      </c>
      <c r="I321" s="87"/>
      <c r="J321" s="87"/>
      <c r="K321" s="87"/>
      <c r="L321" s="87"/>
      <c r="M321" s="87"/>
      <c r="N321" s="87"/>
      <c r="O321" s="87"/>
      <c r="P321" s="87"/>
      <c r="Q321" s="87"/>
      <c r="R321" s="87"/>
      <c r="S321" s="87"/>
      <c r="T321" s="87"/>
    </row>
    <row r="322" spans="1:20" s="88" customFormat="1" ht="11.25" customHeight="1" outlineLevel="2" x14ac:dyDescent="0.2">
      <c r="A322" s="80"/>
      <c r="B322" s="80" t="s">
        <v>7</v>
      </c>
      <c r="C322" s="81">
        <v>1022460.25</v>
      </c>
      <c r="D322" s="82">
        <v>1349</v>
      </c>
      <c r="E322" s="83">
        <v>0</v>
      </c>
      <c r="F322" s="84">
        <v>0</v>
      </c>
      <c r="G322" s="85">
        <f t="shared" si="45"/>
        <v>1022460.25</v>
      </c>
      <c r="H322" s="86">
        <f t="shared" si="45"/>
        <v>1349</v>
      </c>
      <c r="I322" s="87"/>
      <c r="J322" s="87"/>
      <c r="K322" s="87"/>
      <c r="L322" s="87"/>
      <c r="M322" s="87"/>
      <c r="N322" s="87"/>
      <c r="O322" s="87"/>
      <c r="P322" s="87"/>
      <c r="Q322" s="87"/>
      <c r="R322" s="87"/>
      <c r="S322" s="87"/>
      <c r="T322" s="87"/>
    </row>
    <row r="323" spans="1:20" s="88" customFormat="1" ht="11.25" customHeight="1" outlineLevel="2" x14ac:dyDescent="0.2">
      <c r="A323" s="80"/>
      <c r="B323" s="80" t="s">
        <v>8</v>
      </c>
      <c r="C323" s="81">
        <v>1022460.25</v>
      </c>
      <c r="D323" s="82">
        <v>1349</v>
      </c>
      <c r="E323" s="83">
        <v>735835.46</v>
      </c>
      <c r="F323" s="84">
        <v>1685</v>
      </c>
      <c r="G323" s="85">
        <f t="shared" si="45"/>
        <v>1758295.71</v>
      </c>
      <c r="H323" s="86">
        <f t="shared" si="45"/>
        <v>3034</v>
      </c>
      <c r="I323" s="87"/>
      <c r="J323" s="87"/>
      <c r="K323" s="87"/>
      <c r="L323" s="87"/>
      <c r="M323" s="87"/>
      <c r="N323" s="87"/>
      <c r="O323" s="87"/>
      <c r="P323" s="87"/>
      <c r="Q323" s="87"/>
      <c r="R323" s="87"/>
      <c r="S323" s="87"/>
      <c r="T323" s="87"/>
    </row>
    <row r="324" spans="1:20" s="87" customFormat="1" ht="11.25" customHeight="1" outlineLevel="2" x14ac:dyDescent="0.2">
      <c r="A324" s="80"/>
      <c r="B324" s="80" t="s">
        <v>9</v>
      </c>
      <c r="C324" s="81">
        <v>1022460.25</v>
      </c>
      <c r="D324" s="82">
        <v>1349</v>
      </c>
      <c r="E324" s="83">
        <v>0</v>
      </c>
      <c r="F324" s="84">
        <v>0</v>
      </c>
      <c r="G324" s="85">
        <f t="shared" si="45"/>
        <v>1022460.25</v>
      </c>
      <c r="H324" s="86">
        <f t="shared" si="45"/>
        <v>1349</v>
      </c>
    </row>
    <row r="325" spans="1:20" s="87" customFormat="1" ht="11.25" customHeight="1" outlineLevel="2" x14ac:dyDescent="0.2">
      <c r="A325" s="80"/>
      <c r="B325" s="80" t="s">
        <v>10</v>
      </c>
      <c r="C325" s="81">
        <v>1022460.25</v>
      </c>
      <c r="D325" s="82">
        <v>1349</v>
      </c>
      <c r="E325" s="83">
        <v>0</v>
      </c>
      <c r="F325" s="84">
        <v>0</v>
      </c>
      <c r="G325" s="85">
        <f t="shared" si="45"/>
        <v>1022460.25</v>
      </c>
      <c r="H325" s="86">
        <f t="shared" si="45"/>
        <v>1349</v>
      </c>
    </row>
    <row r="326" spans="1:20" s="87" customFormat="1" ht="11.25" customHeight="1" outlineLevel="2" x14ac:dyDescent="0.2">
      <c r="A326" s="80"/>
      <c r="B326" s="80" t="s">
        <v>11</v>
      </c>
      <c r="C326" s="81">
        <v>1022460.25</v>
      </c>
      <c r="D326" s="82">
        <v>1349</v>
      </c>
      <c r="E326" s="83">
        <v>0</v>
      </c>
      <c r="F326" s="84">
        <v>0</v>
      </c>
      <c r="G326" s="85">
        <f t="shared" si="45"/>
        <v>1022460.25</v>
      </c>
      <c r="H326" s="86">
        <f t="shared" si="45"/>
        <v>1349</v>
      </c>
    </row>
    <row r="327" spans="1:20" s="74" customFormat="1" ht="11.25" customHeight="1" x14ac:dyDescent="0.15">
      <c r="A327" s="73" t="s">
        <v>141</v>
      </c>
      <c r="B327" s="236" t="s">
        <v>142</v>
      </c>
      <c r="C327" s="237"/>
      <c r="D327" s="237"/>
      <c r="E327" s="237"/>
      <c r="F327" s="237"/>
      <c r="G327" s="237"/>
      <c r="H327" s="238"/>
    </row>
    <row r="328" spans="1:20" s="74" customFormat="1" ht="11.25" customHeight="1" outlineLevel="1" x14ac:dyDescent="0.15">
      <c r="A328" s="75"/>
      <c r="B328" s="75" t="s">
        <v>171</v>
      </c>
      <c r="C328" s="76">
        <f>SUM(C329:C340)</f>
        <v>6984305</v>
      </c>
      <c r="D328" s="77">
        <f t="shared" ref="D328:H328" si="46">SUM(D329:D340)</f>
        <v>9829</v>
      </c>
      <c r="E328" s="78">
        <f t="shared" si="46"/>
        <v>156597.84</v>
      </c>
      <c r="F328" s="79">
        <f t="shared" si="46"/>
        <v>756</v>
      </c>
      <c r="G328" s="76">
        <f t="shared" si="46"/>
        <v>7140902.8399999999</v>
      </c>
      <c r="H328" s="76">
        <f t="shared" si="46"/>
        <v>10585</v>
      </c>
    </row>
    <row r="329" spans="1:20" s="87" customFormat="1" ht="11.25" customHeight="1" outlineLevel="2" x14ac:dyDescent="0.2">
      <c r="A329" s="80"/>
      <c r="B329" s="80" t="s">
        <v>14</v>
      </c>
      <c r="C329" s="81">
        <v>581966.19999999995</v>
      </c>
      <c r="D329" s="82">
        <v>819</v>
      </c>
      <c r="E329" s="83">
        <v>0</v>
      </c>
      <c r="F329" s="84">
        <v>0</v>
      </c>
      <c r="G329" s="85">
        <f t="shared" ref="G329:H340" si="47">C329+E329</f>
        <v>581966.19999999995</v>
      </c>
      <c r="H329" s="86">
        <f t="shared" si="47"/>
        <v>819</v>
      </c>
    </row>
    <row r="330" spans="1:20" s="87" customFormat="1" ht="11.25" customHeight="1" outlineLevel="2" x14ac:dyDescent="0.2">
      <c r="A330" s="80"/>
      <c r="B330" s="80" t="s">
        <v>15</v>
      </c>
      <c r="C330" s="81">
        <v>581966.19999999995</v>
      </c>
      <c r="D330" s="82">
        <v>819</v>
      </c>
      <c r="E330" s="83">
        <v>0</v>
      </c>
      <c r="F330" s="84">
        <v>0</v>
      </c>
      <c r="G330" s="85">
        <f t="shared" si="47"/>
        <v>581966.19999999995</v>
      </c>
      <c r="H330" s="86">
        <f t="shared" si="47"/>
        <v>819</v>
      </c>
    </row>
    <row r="331" spans="1:20" s="88" customFormat="1" ht="11.25" customHeight="1" outlineLevel="2" x14ac:dyDescent="0.2">
      <c r="A331" s="80"/>
      <c r="B331" s="80" t="s">
        <v>16</v>
      </c>
      <c r="C331" s="81">
        <v>581966.19999999995</v>
      </c>
      <c r="D331" s="82">
        <v>819</v>
      </c>
      <c r="E331" s="83">
        <v>0</v>
      </c>
      <c r="F331" s="84">
        <v>0</v>
      </c>
      <c r="G331" s="85">
        <f t="shared" si="47"/>
        <v>581966.19999999995</v>
      </c>
      <c r="H331" s="86">
        <f t="shared" si="47"/>
        <v>819</v>
      </c>
      <c r="I331" s="87"/>
      <c r="J331" s="87"/>
      <c r="K331" s="87"/>
      <c r="L331" s="87"/>
      <c r="M331" s="87"/>
      <c r="N331" s="87"/>
      <c r="O331" s="87"/>
      <c r="P331" s="87"/>
      <c r="Q331" s="87"/>
      <c r="R331" s="87"/>
      <c r="S331" s="87"/>
      <c r="T331" s="87"/>
    </row>
    <row r="332" spans="1:20" s="88" customFormat="1" ht="11.25" customHeight="1" outlineLevel="2" x14ac:dyDescent="0.2">
      <c r="A332" s="80"/>
      <c r="B332" s="80" t="s">
        <v>3</v>
      </c>
      <c r="C332" s="81">
        <v>581966.19999999995</v>
      </c>
      <c r="D332" s="82">
        <v>819</v>
      </c>
      <c r="E332" s="83">
        <v>0</v>
      </c>
      <c r="F332" s="84">
        <v>0</v>
      </c>
      <c r="G332" s="85">
        <f t="shared" si="47"/>
        <v>581966.19999999995</v>
      </c>
      <c r="H332" s="86">
        <f t="shared" si="47"/>
        <v>819</v>
      </c>
      <c r="I332" s="87"/>
      <c r="J332" s="87"/>
      <c r="K332" s="87"/>
      <c r="L332" s="87"/>
      <c r="M332" s="87"/>
      <c r="N332" s="87"/>
      <c r="O332" s="87"/>
      <c r="P332" s="87"/>
      <c r="Q332" s="87"/>
      <c r="R332" s="87"/>
      <c r="S332" s="87"/>
      <c r="T332" s="87"/>
    </row>
    <row r="333" spans="1:20" s="88" customFormat="1" ht="11.25" customHeight="1" outlineLevel="2" x14ac:dyDescent="0.2">
      <c r="A333" s="80"/>
      <c r="B333" s="80" t="s">
        <v>4</v>
      </c>
      <c r="C333" s="81">
        <v>581966.19999999995</v>
      </c>
      <c r="D333" s="82">
        <v>819</v>
      </c>
      <c r="E333" s="83">
        <v>0</v>
      </c>
      <c r="F333" s="84">
        <v>0</v>
      </c>
      <c r="G333" s="85">
        <f t="shared" si="47"/>
        <v>581966.19999999995</v>
      </c>
      <c r="H333" s="86">
        <f t="shared" si="47"/>
        <v>819</v>
      </c>
      <c r="I333" s="87"/>
      <c r="J333" s="87"/>
      <c r="K333" s="87"/>
      <c r="L333" s="87"/>
      <c r="M333" s="87"/>
      <c r="N333" s="87"/>
      <c r="O333" s="87"/>
      <c r="P333" s="87"/>
      <c r="Q333" s="87"/>
      <c r="R333" s="87"/>
      <c r="S333" s="87"/>
      <c r="T333" s="87"/>
    </row>
    <row r="334" spans="1:20" s="88" customFormat="1" ht="11.25" customHeight="1" outlineLevel="2" x14ac:dyDescent="0.2">
      <c r="A334" s="80"/>
      <c r="B334" s="80" t="s">
        <v>5</v>
      </c>
      <c r="C334" s="81">
        <v>581966.19999999995</v>
      </c>
      <c r="D334" s="82">
        <v>819</v>
      </c>
      <c r="E334" s="83">
        <v>0</v>
      </c>
      <c r="F334" s="84">
        <v>0</v>
      </c>
      <c r="G334" s="85">
        <f t="shared" si="47"/>
        <v>581966.19999999995</v>
      </c>
      <c r="H334" s="86">
        <f t="shared" si="47"/>
        <v>819</v>
      </c>
      <c r="I334" s="87"/>
      <c r="J334" s="87"/>
      <c r="K334" s="87"/>
      <c r="L334" s="87"/>
      <c r="M334" s="87"/>
      <c r="N334" s="87"/>
      <c r="O334" s="87"/>
      <c r="P334" s="87"/>
      <c r="Q334" s="87"/>
      <c r="R334" s="87"/>
      <c r="S334" s="87"/>
      <c r="T334" s="87"/>
    </row>
    <row r="335" spans="1:20" s="88" customFormat="1" ht="11.25" customHeight="1" outlineLevel="2" x14ac:dyDescent="0.2">
      <c r="A335" s="80"/>
      <c r="B335" s="80" t="s">
        <v>6</v>
      </c>
      <c r="C335" s="81">
        <v>581966.19999999995</v>
      </c>
      <c r="D335" s="82">
        <v>819</v>
      </c>
      <c r="E335" s="83">
        <v>0</v>
      </c>
      <c r="F335" s="84">
        <v>0</v>
      </c>
      <c r="G335" s="85">
        <f t="shared" si="47"/>
        <v>581966.19999999995</v>
      </c>
      <c r="H335" s="86">
        <f t="shared" si="47"/>
        <v>819</v>
      </c>
      <c r="I335" s="87"/>
      <c r="J335" s="87"/>
      <c r="K335" s="87"/>
      <c r="L335" s="87"/>
      <c r="M335" s="87"/>
      <c r="N335" s="87"/>
      <c r="O335" s="87"/>
      <c r="P335" s="87"/>
      <c r="Q335" s="87"/>
      <c r="R335" s="87"/>
      <c r="S335" s="87"/>
      <c r="T335" s="87"/>
    </row>
    <row r="336" spans="1:20" s="88" customFormat="1" ht="11.25" customHeight="1" outlineLevel="2" x14ac:dyDescent="0.2">
      <c r="A336" s="80"/>
      <c r="B336" s="80" t="s">
        <v>7</v>
      </c>
      <c r="C336" s="81">
        <v>581966.19999999995</v>
      </c>
      <c r="D336" s="82">
        <v>819</v>
      </c>
      <c r="E336" s="83">
        <v>0</v>
      </c>
      <c r="F336" s="84">
        <v>0</v>
      </c>
      <c r="G336" s="85">
        <f t="shared" si="47"/>
        <v>581966.19999999995</v>
      </c>
      <c r="H336" s="86">
        <f t="shared" si="47"/>
        <v>819</v>
      </c>
      <c r="I336" s="87"/>
      <c r="J336" s="87"/>
      <c r="K336" s="87"/>
      <c r="L336" s="87"/>
      <c r="M336" s="87"/>
      <c r="N336" s="87"/>
      <c r="O336" s="87"/>
      <c r="P336" s="87"/>
      <c r="Q336" s="87"/>
      <c r="R336" s="87"/>
      <c r="S336" s="87"/>
      <c r="T336" s="87"/>
    </row>
    <row r="337" spans="1:20" s="88" customFormat="1" ht="11.25" customHeight="1" outlineLevel="2" x14ac:dyDescent="0.2">
      <c r="A337" s="80"/>
      <c r="B337" s="80" t="s">
        <v>8</v>
      </c>
      <c r="C337" s="81">
        <v>581966.19999999995</v>
      </c>
      <c r="D337" s="82">
        <v>819</v>
      </c>
      <c r="E337" s="83">
        <v>117981.33</v>
      </c>
      <c r="F337" s="84">
        <v>570</v>
      </c>
      <c r="G337" s="85">
        <f t="shared" si="47"/>
        <v>699947.53</v>
      </c>
      <c r="H337" s="86">
        <f t="shared" si="47"/>
        <v>1389</v>
      </c>
      <c r="I337" s="87"/>
      <c r="J337" s="87"/>
      <c r="K337" s="87"/>
      <c r="L337" s="87"/>
      <c r="M337" s="87"/>
      <c r="N337" s="87"/>
      <c r="O337" s="87"/>
      <c r="P337" s="87"/>
      <c r="Q337" s="87"/>
      <c r="R337" s="87"/>
      <c r="S337" s="87"/>
      <c r="T337" s="87"/>
    </row>
    <row r="338" spans="1:20" s="88" customFormat="1" ht="11.25" customHeight="1" outlineLevel="2" x14ac:dyDescent="0.2">
      <c r="A338" s="80"/>
      <c r="B338" s="80" t="s">
        <v>9</v>
      </c>
      <c r="C338" s="81">
        <v>581966.19999999995</v>
      </c>
      <c r="D338" s="82">
        <v>819</v>
      </c>
      <c r="E338" s="83">
        <v>38616.51</v>
      </c>
      <c r="F338" s="84">
        <v>186</v>
      </c>
      <c r="G338" s="85">
        <f t="shared" si="47"/>
        <v>620582.71</v>
      </c>
      <c r="H338" s="86">
        <f t="shared" si="47"/>
        <v>1005</v>
      </c>
      <c r="I338" s="87"/>
      <c r="J338" s="87"/>
      <c r="K338" s="87"/>
      <c r="L338" s="87"/>
      <c r="M338" s="87"/>
      <c r="N338" s="87"/>
      <c r="O338" s="87"/>
      <c r="P338" s="87"/>
      <c r="Q338" s="87"/>
      <c r="R338" s="87"/>
      <c r="S338" s="87"/>
      <c r="T338" s="87"/>
    </row>
    <row r="339" spans="1:20" s="88" customFormat="1" ht="11.25" customHeight="1" outlineLevel="2" x14ac:dyDescent="0.2">
      <c r="A339" s="80"/>
      <c r="B339" s="80" t="s">
        <v>10</v>
      </c>
      <c r="C339" s="81">
        <v>581966.19999999995</v>
      </c>
      <c r="D339" s="82">
        <v>819</v>
      </c>
      <c r="E339" s="83">
        <v>0</v>
      </c>
      <c r="F339" s="84">
        <v>0</v>
      </c>
      <c r="G339" s="85">
        <f t="shared" si="47"/>
        <v>581966.19999999995</v>
      </c>
      <c r="H339" s="86">
        <f t="shared" si="47"/>
        <v>819</v>
      </c>
      <c r="I339" s="87"/>
      <c r="J339" s="87"/>
      <c r="K339" s="87"/>
      <c r="L339" s="87"/>
      <c r="M339" s="87"/>
      <c r="N339" s="87"/>
      <c r="O339" s="87"/>
      <c r="P339" s="87"/>
      <c r="Q339" s="87"/>
      <c r="R339" s="87"/>
      <c r="S339" s="87"/>
      <c r="T339" s="87"/>
    </row>
    <row r="340" spans="1:20" s="87" customFormat="1" ht="11.25" customHeight="1" outlineLevel="2" x14ac:dyDescent="0.2">
      <c r="A340" s="80"/>
      <c r="B340" s="80" t="s">
        <v>11</v>
      </c>
      <c r="C340" s="81">
        <v>582676.80000000005</v>
      </c>
      <c r="D340" s="82">
        <v>820</v>
      </c>
      <c r="E340" s="83">
        <v>0</v>
      </c>
      <c r="F340" s="84">
        <v>0</v>
      </c>
      <c r="G340" s="85">
        <f t="shared" si="47"/>
        <v>582676.80000000005</v>
      </c>
      <c r="H340" s="86">
        <f t="shared" si="47"/>
        <v>820</v>
      </c>
    </row>
    <row r="341" spans="1:20" s="74" customFormat="1" ht="11.25" customHeight="1" x14ac:dyDescent="0.15">
      <c r="A341" s="73" t="s">
        <v>119</v>
      </c>
      <c r="B341" s="236" t="s">
        <v>120</v>
      </c>
      <c r="C341" s="237"/>
      <c r="D341" s="237"/>
      <c r="E341" s="237"/>
      <c r="F341" s="237"/>
      <c r="G341" s="237"/>
      <c r="H341" s="238"/>
    </row>
    <row r="342" spans="1:20" s="74" customFormat="1" ht="11.25" customHeight="1" outlineLevel="1" x14ac:dyDescent="0.15">
      <c r="A342" s="75"/>
      <c r="B342" s="75" t="s">
        <v>171</v>
      </c>
      <c r="C342" s="76">
        <f>SUM(C343:C354)</f>
        <v>36980491</v>
      </c>
      <c r="D342" s="77">
        <f t="shared" ref="D342:H342" si="48">SUM(D343:D354)</f>
        <v>47550</v>
      </c>
      <c r="E342" s="78">
        <f t="shared" si="48"/>
        <v>-2349841.2400000002</v>
      </c>
      <c r="F342" s="79">
        <f t="shared" si="48"/>
        <v>-1646</v>
      </c>
      <c r="G342" s="76">
        <f t="shared" si="48"/>
        <v>34630649.759999998</v>
      </c>
      <c r="H342" s="76">
        <f t="shared" si="48"/>
        <v>45904</v>
      </c>
    </row>
    <row r="343" spans="1:20" s="87" customFormat="1" ht="11.25" customHeight="1" outlineLevel="2" x14ac:dyDescent="0.2">
      <c r="A343" s="80"/>
      <c r="B343" s="80" t="s">
        <v>14</v>
      </c>
      <c r="C343" s="81">
        <v>3082096.44</v>
      </c>
      <c r="D343" s="82">
        <v>3963</v>
      </c>
      <c r="E343" s="83">
        <v>-122759.76</v>
      </c>
      <c r="F343" s="84">
        <v>-86</v>
      </c>
      <c r="G343" s="85">
        <f t="shared" ref="G343:H354" si="49">C343+E343</f>
        <v>2959336.68</v>
      </c>
      <c r="H343" s="86">
        <f t="shared" si="49"/>
        <v>3877</v>
      </c>
    </row>
    <row r="344" spans="1:20" s="88" customFormat="1" ht="11.25" customHeight="1" outlineLevel="2" x14ac:dyDescent="0.2">
      <c r="A344" s="80"/>
      <c r="B344" s="80" t="s">
        <v>15</v>
      </c>
      <c r="C344" s="81">
        <v>3082096.44</v>
      </c>
      <c r="D344" s="82">
        <v>3963</v>
      </c>
      <c r="E344" s="83">
        <v>0</v>
      </c>
      <c r="F344" s="84">
        <v>0</v>
      </c>
      <c r="G344" s="85">
        <f t="shared" si="49"/>
        <v>3082096.44</v>
      </c>
      <c r="H344" s="86">
        <f t="shared" si="49"/>
        <v>3963</v>
      </c>
      <c r="I344" s="87"/>
      <c r="J344" s="87"/>
      <c r="K344" s="87"/>
      <c r="L344" s="87"/>
      <c r="M344" s="87"/>
      <c r="N344" s="87"/>
      <c r="O344" s="87"/>
      <c r="P344" s="87"/>
      <c r="Q344" s="87"/>
      <c r="R344" s="87"/>
      <c r="S344" s="87"/>
      <c r="T344" s="87"/>
    </row>
    <row r="345" spans="1:20" s="88" customFormat="1" ht="11.25" customHeight="1" outlineLevel="2" x14ac:dyDescent="0.2">
      <c r="A345" s="80"/>
      <c r="B345" s="80" t="s">
        <v>16</v>
      </c>
      <c r="C345" s="81">
        <v>3082096.44</v>
      </c>
      <c r="D345" s="82">
        <v>3963</v>
      </c>
      <c r="E345" s="83">
        <v>0</v>
      </c>
      <c r="F345" s="84">
        <v>0</v>
      </c>
      <c r="G345" s="85">
        <f t="shared" si="49"/>
        <v>3082096.44</v>
      </c>
      <c r="H345" s="86">
        <f t="shared" si="49"/>
        <v>3963</v>
      </c>
      <c r="I345" s="87"/>
      <c r="J345" s="87"/>
      <c r="K345" s="87"/>
      <c r="L345" s="87"/>
      <c r="M345" s="87"/>
      <c r="N345" s="87"/>
      <c r="O345" s="87"/>
      <c r="P345" s="87"/>
      <c r="Q345" s="87"/>
      <c r="R345" s="87"/>
      <c r="S345" s="87"/>
      <c r="T345" s="87"/>
    </row>
    <row r="346" spans="1:20" s="88" customFormat="1" ht="11.25" customHeight="1" outlineLevel="2" x14ac:dyDescent="0.2">
      <c r="A346" s="80"/>
      <c r="B346" s="80" t="s">
        <v>3</v>
      </c>
      <c r="C346" s="81">
        <v>3082096.44</v>
      </c>
      <c r="D346" s="82">
        <v>3963</v>
      </c>
      <c r="E346" s="83">
        <v>-310428.03000000003</v>
      </c>
      <c r="F346" s="84">
        <v>-217</v>
      </c>
      <c r="G346" s="85">
        <f t="shared" si="49"/>
        <v>2771668.41</v>
      </c>
      <c r="H346" s="86">
        <f t="shared" si="49"/>
        <v>3746</v>
      </c>
      <c r="I346" s="87"/>
      <c r="J346" s="87"/>
      <c r="K346" s="87"/>
      <c r="L346" s="87"/>
      <c r="M346" s="87"/>
      <c r="N346" s="87"/>
      <c r="O346" s="87"/>
      <c r="P346" s="87"/>
      <c r="Q346" s="87"/>
      <c r="R346" s="87"/>
      <c r="S346" s="87"/>
      <c r="T346" s="87"/>
    </row>
    <row r="347" spans="1:20" s="88" customFormat="1" ht="11.25" customHeight="1" outlineLevel="2" x14ac:dyDescent="0.2">
      <c r="A347" s="80"/>
      <c r="B347" s="80" t="s">
        <v>4</v>
      </c>
      <c r="C347" s="81">
        <v>3082096.44</v>
      </c>
      <c r="D347" s="82">
        <v>3963</v>
      </c>
      <c r="E347" s="83">
        <v>-659352.52</v>
      </c>
      <c r="F347" s="84">
        <v>-462</v>
      </c>
      <c r="G347" s="85">
        <f t="shared" si="49"/>
        <v>2422743.92</v>
      </c>
      <c r="H347" s="86">
        <f t="shared" si="49"/>
        <v>3501</v>
      </c>
      <c r="I347" s="87"/>
      <c r="J347" s="87"/>
      <c r="K347" s="87"/>
      <c r="L347" s="87"/>
      <c r="M347" s="87"/>
      <c r="N347" s="87"/>
      <c r="O347" s="87"/>
      <c r="P347" s="87"/>
      <c r="Q347" s="87"/>
      <c r="R347" s="87"/>
      <c r="S347" s="87"/>
      <c r="T347" s="87"/>
    </row>
    <row r="348" spans="1:20" s="88" customFormat="1" ht="11.25" customHeight="1" outlineLevel="2" x14ac:dyDescent="0.2">
      <c r="A348" s="80"/>
      <c r="B348" s="80" t="s">
        <v>5</v>
      </c>
      <c r="C348" s="81">
        <v>3082096.44</v>
      </c>
      <c r="D348" s="82">
        <v>3963</v>
      </c>
      <c r="E348" s="83">
        <v>-673340.33</v>
      </c>
      <c r="F348" s="84">
        <v>-472</v>
      </c>
      <c r="G348" s="85">
        <f t="shared" si="49"/>
        <v>2408756.11</v>
      </c>
      <c r="H348" s="86">
        <f t="shared" si="49"/>
        <v>3491</v>
      </c>
      <c r="I348" s="87"/>
      <c r="J348" s="87"/>
      <c r="K348" s="87"/>
      <c r="L348" s="87"/>
      <c r="M348" s="87"/>
      <c r="N348" s="87"/>
      <c r="O348" s="87"/>
      <c r="P348" s="87"/>
      <c r="Q348" s="87"/>
      <c r="R348" s="87"/>
      <c r="S348" s="87"/>
      <c r="T348" s="87"/>
    </row>
    <row r="349" spans="1:20" s="88" customFormat="1" ht="11.25" customHeight="1" outlineLevel="2" x14ac:dyDescent="0.2">
      <c r="A349" s="80"/>
      <c r="B349" s="80" t="s">
        <v>6</v>
      </c>
      <c r="C349" s="81">
        <v>3082096.44</v>
      </c>
      <c r="D349" s="82">
        <v>3963</v>
      </c>
      <c r="E349" s="83">
        <v>0</v>
      </c>
      <c r="F349" s="84">
        <v>0</v>
      </c>
      <c r="G349" s="85">
        <f t="shared" si="49"/>
        <v>3082096.44</v>
      </c>
      <c r="H349" s="86">
        <f t="shared" si="49"/>
        <v>3963</v>
      </c>
      <c r="I349" s="87"/>
      <c r="J349" s="87"/>
      <c r="K349" s="87"/>
      <c r="L349" s="87"/>
      <c r="M349" s="87"/>
      <c r="N349" s="87"/>
      <c r="O349" s="87"/>
      <c r="P349" s="87"/>
      <c r="Q349" s="87"/>
      <c r="R349" s="87"/>
      <c r="S349" s="87"/>
      <c r="T349" s="87"/>
    </row>
    <row r="350" spans="1:20" s="88" customFormat="1" ht="11.25" customHeight="1" outlineLevel="2" x14ac:dyDescent="0.2">
      <c r="A350" s="80"/>
      <c r="B350" s="80" t="s">
        <v>7</v>
      </c>
      <c r="C350" s="81">
        <v>3082096.44</v>
      </c>
      <c r="D350" s="82">
        <v>3963</v>
      </c>
      <c r="E350" s="83">
        <v>0</v>
      </c>
      <c r="F350" s="84">
        <v>0</v>
      </c>
      <c r="G350" s="85">
        <f t="shared" si="49"/>
        <v>3082096.44</v>
      </c>
      <c r="H350" s="86">
        <f t="shared" si="49"/>
        <v>3963</v>
      </c>
      <c r="I350" s="87"/>
      <c r="J350" s="87"/>
      <c r="K350" s="87"/>
      <c r="L350" s="87"/>
      <c r="M350" s="87"/>
      <c r="N350" s="87"/>
      <c r="O350" s="87"/>
      <c r="P350" s="87"/>
      <c r="Q350" s="87"/>
      <c r="R350" s="87"/>
      <c r="S350" s="87"/>
      <c r="T350" s="87"/>
    </row>
    <row r="351" spans="1:20" s="87" customFormat="1" ht="11.25" customHeight="1" outlineLevel="2" x14ac:dyDescent="0.2">
      <c r="A351" s="80"/>
      <c r="B351" s="80" t="s">
        <v>8</v>
      </c>
      <c r="C351" s="81">
        <v>3082096.44</v>
      </c>
      <c r="D351" s="82">
        <v>3963</v>
      </c>
      <c r="E351" s="83">
        <v>0</v>
      </c>
      <c r="F351" s="84">
        <v>0</v>
      </c>
      <c r="G351" s="85">
        <f t="shared" si="49"/>
        <v>3082096.44</v>
      </c>
      <c r="H351" s="86">
        <f t="shared" si="49"/>
        <v>3963</v>
      </c>
    </row>
    <row r="352" spans="1:20" s="87" customFormat="1" ht="11.25" customHeight="1" outlineLevel="2" x14ac:dyDescent="0.2">
      <c r="A352" s="80"/>
      <c r="B352" s="80" t="s">
        <v>9</v>
      </c>
      <c r="C352" s="81">
        <v>3082096.44</v>
      </c>
      <c r="D352" s="82">
        <v>3963</v>
      </c>
      <c r="E352" s="83">
        <v>-194653.53</v>
      </c>
      <c r="F352" s="84">
        <v>-136</v>
      </c>
      <c r="G352" s="85">
        <f t="shared" si="49"/>
        <v>2887442.91</v>
      </c>
      <c r="H352" s="86">
        <f t="shared" si="49"/>
        <v>3827</v>
      </c>
    </row>
    <row r="353" spans="1:20" s="87" customFormat="1" ht="11.25" customHeight="1" outlineLevel="2" x14ac:dyDescent="0.2">
      <c r="A353" s="80"/>
      <c r="B353" s="80" t="s">
        <v>10</v>
      </c>
      <c r="C353" s="81">
        <v>3082096.44</v>
      </c>
      <c r="D353" s="82">
        <v>3963</v>
      </c>
      <c r="E353" s="83">
        <v>-194653.53</v>
      </c>
      <c r="F353" s="84">
        <v>-136</v>
      </c>
      <c r="G353" s="85">
        <f t="shared" si="49"/>
        <v>2887442.91</v>
      </c>
      <c r="H353" s="86">
        <f t="shared" si="49"/>
        <v>3827</v>
      </c>
    </row>
    <row r="354" spans="1:20" s="87" customFormat="1" ht="11.25" customHeight="1" outlineLevel="2" x14ac:dyDescent="0.2">
      <c r="A354" s="80"/>
      <c r="B354" s="80" t="s">
        <v>11</v>
      </c>
      <c r="C354" s="81">
        <v>3077430.16</v>
      </c>
      <c r="D354" s="82">
        <v>3957</v>
      </c>
      <c r="E354" s="83">
        <v>-194653.54</v>
      </c>
      <c r="F354" s="84">
        <v>-137</v>
      </c>
      <c r="G354" s="85">
        <f t="shared" si="49"/>
        <v>2882776.62</v>
      </c>
      <c r="H354" s="86">
        <f t="shared" si="49"/>
        <v>3820</v>
      </c>
    </row>
    <row r="355" spans="1:20" s="74" customFormat="1" ht="11.25" customHeight="1" x14ac:dyDescent="0.15">
      <c r="A355" s="73" t="s">
        <v>143</v>
      </c>
      <c r="B355" s="236" t="s">
        <v>144</v>
      </c>
      <c r="C355" s="237"/>
      <c r="D355" s="237"/>
      <c r="E355" s="237"/>
      <c r="F355" s="237"/>
      <c r="G355" s="237"/>
      <c r="H355" s="238"/>
    </row>
    <row r="356" spans="1:20" s="74" customFormat="1" ht="11.25" customHeight="1" outlineLevel="1" x14ac:dyDescent="0.15">
      <c r="A356" s="75"/>
      <c r="B356" s="75" t="s">
        <v>171</v>
      </c>
      <c r="C356" s="76">
        <f>SUM(C357:C368)</f>
        <v>8551629</v>
      </c>
      <c r="D356" s="77">
        <f t="shared" ref="D356:H356" si="50">SUM(D357:D368)</f>
        <v>11905</v>
      </c>
      <c r="E356" s="78">
        <f t="shared" si="50"/>
        <v>-1774952.37</v>
      </c>
      <c r="F356" s="79">
        <f t="shared" si="50"/>
        <v>-1773</v>
      </c>
      <c r="G356" s="76">
        <f t="shared" si="50"/>
        <v>6776676.6299999999</v>
      </c>
      <c r="H356" s="76">
        <f t="shared" si="50"/>
        <v>10132</v>
      </c>
    </row>
    <row r="357" spans="1:20" s="87" customFormat="1" ht="11.25" customHeight="1" outlineLevel="2" x14ac:dyDescent="0.2">
      <c r="A357" s="80"/>
      <c r="B357" s="80" t="s">
        <v>14</v>
      </c>
      <c r="C357" s="81">
        <v>712575.89</v>
      </c>
      <c r="D357" s="82">
        <v>992</v>
      </c>
      <c r="E357" s="83">
        <v>0</v>
      </c>
      <c r="F357" s="84">
        <v>0</v>
      </c>
      <c r="G357" s="85">
        <f t="shared" ref="G357:H368" si="51">C357+E357</f>
        <v>712575.89</v>
      </c>
      <c r="H357" s="86">
        <f t="shared" si="51"/>
        <v>992</v>
      </c>
    </row>
    <row r="358" spans="1:20" s="88" customFormat="1" ht="11.25" customHeight="1" outlineLevel="2" x14ac:dyDescent="0.2">
      <c r="A358" s="80"/>
      <c r="B358" s="80" t="s">
        <v>15</v>
      </c>
      <c r="C358" s="81">
        <v>712575.89</v>
      </c>
      <c r="D358" s="82">
        <v>992</v>
      </c>
      <c r="E358" s="83">
        <v>-28019.05</v>
      </c>
      <c r="F358" s="84">
        <v>-28</v>
      </c>
      <c r="G358" s="85">
        <f t="shared" si="51"/>
        <v>684556.84</v>
      </c>
      <c r="H358" s="86">
        <f t="shared" si="51"/>
        <v>964</v>
      </c>
      <c r="I358" s="87"/>
      <c r="J358" s="87"/>
      <c r="K358" s="87"/>
      <c r="L358" s="87"/>
      <c r="M358" s="87"/>
      <c r="N358" s="87"/>
      <c r="O358" s="87"/>
      <c r="P358" s="87"/>
      <c r="Q358" s="87"/>
      <c r="R358" s="87"/>
      <c r="S358" s="87"/>
      <c r="T358" s="87"/>
    </row>
    <row r="359" spans="1:20" s="88" customFormat="1" ht="11.25" customHeight="1" outlineLevel="2" x14ac:dyDescent="0.2">
      <c r="A359" s="80"/>
      <c r="B359" s="80" t="s">
        <v>16</v>
      </c>
      <c r="C359" s="81">
        <v>712575.89</v>
      </c>
      <c r="D359" s="82">
        <v>992</v>
      </c>
      <c r="E359" s="83">
        <v>-180605.63</v>
      </c>
      <c r="F359" s="84">
        <v>-181</v>
      </c>
      <c r="G359" s="85">
        <f t="shared" si="51"/>
        <v>531970.26</v>
      </c>
      <c r="H359" s="86">
        <f t="shared" si="51"/>
        <v>811</v>
      </c>
      <c r="I359" s="87"/>
      <c r="J359" s="87"/>
      <c r="K359" s="87"/>
      <c r="L359" s="87"/>
      <c r="M359" s="87"/>
      <c r="N359" s="87"/>
      <c r="O359" s="87"/>
      <c r="P359" s="87"/>
      <c r="Q359" s="87"/>
      <c r="R359" s="87"/>
      <c r="S359" s="87"/>
      <c r="T359" s="87"/>
    </row>
    <row r="360" spans="1:20" s="88" customFormat="1" ht="11.25" customHeight="1" outlineLevel="2" x14ac:dyDescent="0.2">
      <c r="A360" s="80"/>
      <c r="B360" s="80" t="s">
        <v>3</v>
      </c>
      <c r="C360" s="81">
        <v>712575.89</v>
      </c>
      <c r="D360" s="82">
        <v>992</v>
      </c>
      <c r="E360" s="83">
        <v>-234341.07</v>
      </c>
      <c r="F360" s="84">
        <v>-234</v>
      </c>
      <c r="G360" s="85">
        <f t="shared" si="51"/>
        <v>478234.82</v>
      </c>
      <c r="H360" s="86">
        <f t="shared" si="51"/>
        <v>758</v>
      </c>
      <c r="I360" s="87"/>
      <c r="J360" s="87"/>
      <c r="K360" s="87"/>
      <c r="L360" s="87"/>
      <c r="M360" s="87"/>
      <c r="N360" s="87"/>
      <c r="O360" s="87"/>
      <c r="P360" s="87"/>
      <c r="Q360" s="87"/>
      <c r="R360" s="87"/>
      <c r="S360" s="87"/>
      <c r="T360" s="87"/>
    </row>
    <row r="361" spans="1:20" s="88" customFormat="1" ht="11.25" customHeight="1" outlineLevel="2" x14ac:dyDescent="0.2">
      <c r="A361" s="80"/>
      <c r="B361" s="80" t="s">
        <v>4</v>
      </c>
      <c r="C361" s="81">
        <v>712575.89</v>
      </c>
      <c r="D361" s="82">
        <v>992</v>
      </c>
      <c r="E361" s="83">
        <v>-201760.21</v>
      </c>
      <c r="F361" s="84">
        <v>-202</v>
      </c>
      <c r="G361" s="85">
        <f t="shared" si="51"/>
        <v>510815.68</v>
      </c>
      <c r="H361" s="86">
        <f t="shared" si="51"/>
        <v>790</v>
      </c>
      <c r="I361" s="87"/>
      <c r="J361" s="87"/>
      <c r="K361" s="87"/>
      <c r="L361" s="87"/>
      <c r="M361" s="87"/>
      <c r="N361" s="87"/>
      <c r="O361" s="87"/>
      <c r="P361" s="87"/>
      <c r="Q361" s="87"/>
      <c r="R361" s="87"/>
      <c r="S361" s="87"/>
      <c r="T361" s="87"/>
    </row>
    <row r="362" spans="1:20" s="88" customFormat="1" ht="11.25" customHeight="1" outlineLevel="2" x14ac:dyDescent="0.2">
      <c r="A362" s="80"/>
      <c r="B362" s="80" t="s">
        <v>5</v>
      </c>
      <c r="C362" s="81">
        <v>712575.89</v>
      </c>
      <c r="D362" s="82">
        <v>992</v>
      </c>
      <c r="E362" s="83">
        <v>-217809.95</v>
      </c>
      <c r="F362" s="84">
        <v>-287</v>
      </c>
      <c r="G362" s="85">
        <f t="shared" si="51"/>
        <v>494765.94</v>
      </c>
      <c r="H362" s="86">
        <f t="shared" si="51"/>
        <v>705</v>
      </c>
      <c r="I362" s="87"/>
      <c r="J362" s="87"/>
      <c r="K362" s="87"/>
      <c r="L362" s="87"/>
      <c r="M362" s="87"/>
      <c r="N362" s="87"/>
      <c r="O362" s="87"/>
      <c r="P362" s="87"/>
      <c r="Q362" s="87"/>
      <c r="R362" s="87"/>
      <c r="S362" s="87"/>
      <c r="T362" s="87"/>
    </row>
    <row r="363" spans="1:20" s="88" customFormat="1" ht="11.25" customHeight="1" outlineLevel="2" x14ac:dyDescent="0.2">
      <c r="A363" s="80"/>
      <c r="B363" s="80" t="s">
        <v>6</v>
      </c>
      <c r="C363" s="81">
        <v>712575.89</v>
      </c>
      <c r="D363" s="82">
        <v>992</v>
      </c>
      <c r="E363" s="83">
        <v>-197507.37</v>
      </c>
      <c r="F363" s="84">
        <v>-197</v>
      </c>
      <c r="G363" s="85">
        <f t="shared" si="51"/>
        <v>515068.52</v>
      </c>
      <c r="H363" s="86">
        <f t="shared" si="51"/>
        <v>795</v>
      </c>
      <c r="I363" s="87"/>
      <c r="J363" s="87"/>
      <c r="K363" s="87"/>
      <c r="L363" s="87"/>
      <c r="M363" s="87"/>
      <c r="N363" s="87"/>
      <c r="O363" s="87"/>
      <c r="P363" s="87"/>
      <c r="Q363" s="87"/>
      <c r="R363" s="87"/>
      <c r="S363" s="87"/>
      <c r="T363" s="87"/>
    </row>
    <row r="364" spans="1:20" s="87" customFormat="1" ht="11.25" customHeight="1" outlineLevel="2" x14ac:dyDescent="0.2">
      <c r="A364" s="80"/>
      <c r="B364" s="80" t="s">
        <v>7</v>
      </c>
      <c r="C364" s="81">
        <v>712575.89</v>
      </c>
      <c r="D364" s="82">
        <v>992</v>
      </c>
      <c r="E364" s="83">
        <v>-140836.28</v>
      </c>
      <c r="F364" s="84">
        <v>-196</v>
      </c>
      <c r="G364" s="85">
        <f t="shared" si="51"/>
        <v>571739.61</v>
      </c>
      <c r="H364" s="86">
        <f t="shared" si="51"/>
        <v>796</v>
      </c>
    </row>
    <row r="365" spans="1:20" s="87" customFormat="1" ht="11.25" customHeight="1" outlineLevel="2" x14ac:dyDescent="0.2">
      <c r="A365" s="80"/>
      <c r="B365" s="80" t="s">
        <v>8</v>
      </c>
      <c r="C365" s="81">
        <v>712575.89</v>
      </c>
      <c r="D365" s="82">
        <v>992</v>
      </c>
      <c r="E365" s="83">
        <v>-129795.98</v>
      </c>
      <c r="F365" s="84">
        <v>-130</v>
      </c>
      <c r="G365" s="85">
        <f t="shared" si="51"/>
        <v>582779.91</v>
      </c>
      <c r="H365" s="86">
        <f t="shared" si="51"/>
        <v>862</v>
      </c>
    </row>
    <row r="366" spans="1:20" s="88" customFormat="1" ht="11.25" customHeight="1" outlineLevel="2" x14ac:dyDescent="0.2">
      <c r="A366" s="80"/>
      <c r="B366" s="80" t="s">
        <v>9</v>
      </c>
      <c r="C366" s="81">
        <v>712575.89</v>
      </c>
      <c r="D366" s="82">
        <v>992</v>
      </c>
      <c r="E366" s="83">
        <v>-148092.28</v>
      </c>
      <c r="F366" s="84">
        <v>-106</v>
      </c>
      <c r="G366" s="85">
        <f t="shared" si="51"/>
        <v>564483.61</v>
      </c>
      <c r="H366" s="86">
        <f t="shared" si="51"/>
        <v>886</v>
      </c>
      <c r="I366" s="87"/>
      <c r="J366" s="87"/>
      <c r="K366" s="87"/>
      <c r="L366" s="87"/>
      <c r="M366" s="87"/>
      <c r="N366" s="87"/>
      <c r="O366" s="87"/>
      <c r="P366" s="87"/>
      <c r="Q366" s="87"/>
      <c r="R366" s="87"/>
      <c r="S366" s="87"/>
      <c r="T366" s="87"/>
    </row>
    <row r="367" spans="1:20" s="88" customFormat="1" ht="11.25" customHeight="1" outlineLevel="2" x14ac:dyDescent="0.2">
      <c r="A367" s="80"/>
      <c r="B367" s="80" t="s">
        <v>10</v>
      </c>
      <c r="C367" s="81">
        <v>712575.89</v>
      </c>
      <c r="D367" s="82">
        <v>992</v>
      </c>
      <c r="E367" s="83">
        <v>-148092.28</v>
      </c>
      <c r="F367" s="84">
        <v>-106</v>
      </c>
      <c r="G367" s="85">
        <f t="shared" si="51"/>
        <v>564483.61</v>
      </c>
      <c r="H367" s="86">
        <f t="shared" si="51"/>
        <v>886</v>
      </c>
      <c r="I367" s="87"/>
      <c r="J367" s="87"/>
      <c r="K367" s="87"/>
      <c r="L367" s="87"/>
      <c r="M367" s="87"/>
      <c r="N367" s="87"/>
      <c r="O367" s="87"/>
      <c r="P367" s="87"/>
      <c r="Q367" s="87"/>
      <c r="R367" s="87"/>
      <c r="S367" s="87"/>
      <c r="T367" s="87"/>
    </row>
    <row r="368" spans="1:20" s="88" customFormat="1" ht="11.25" customHeight="1" outlineLevel="2" x14ac:dyDescent="0.2">
      <c r="A368" s="80"/>
      <c r="B368" s="80" t="s">
        <v>11</v>
      </c>
      <c r="C368" s="81">
        <v>713294.21</v>
      </c>
      <c r="D368" s="82">
        <v>993</v>
      </c>
      <c r="E368" s="83">
        <v>-148092.26999999999</v>
      </c>
      <c r="F368" s="84">
        <v>-106</v>
      </c>
      <c r="G368" s="85">
        <f t="shared" si="51"/>
        <v>565201.93999999994</v>
      </c>
      <c r="H368" s="86">
        <f t="shared" si="51"/>
        <v>887</v>
      </c>
      <c r="I368" s="87"/>
      <c r="J368" s="87"/>
      <c r="K368" s="87"/>
      <c r="L368" s="87"/>
      <c r="M368" s="87"/>
      <c r="N368" s="87"/>
      <c r="O368" s="87"/>
      <c r="P368" s="87"/>
      <c r="Q368" s="87"/>
      <c r="R368" s="87"/>
      <c r="S368" s="87"/>
      <c r="T368" s="87"/>
    </row>
    <row r="369" spans="1:20" s="74" customFormat="1" ht="11.25" customHeight="1" x14ac:dyDescent="0.15">
      <c r="A369" s="73" t="s">
        <v>194</v>
      </c>
      <c r="B369" s="236" t="s">
        <v>195</v>
      </c>
      <c r="C369" s="237"/>
      <c r="D369" s="237"/>
      <c r="E369" s="237"/>
      <c r="F369" s="237"/>
      <c r="G369" s="237"/>
      <c r="H369" s="238"/>
    </row>
    <row r="370" spans="1:20" s="74" customFormat="1" ht="11.25" customHeight="1" outlineLevel="1" x14ac:dyDescent="0.15">
      <c r="A370" s="75"/>
      <c r="B370" s="75" t="s">
        <v>171</v>
      </c>
      <c r="C370" s="76">
        <f>SUM(C371:C382)</f>
        <v>7445463</v>
      </c>
      <c r="D370" s="77">
        <f t="shared" ref="D370:H370" si="52">SUM(D371:D382)</f>
        <v>12113</v>
      </c>
      <c r="E370" s="78">
        <f t="shared" si="52"/>
        <v>-401581.61</v>
      </c>
      <c r="F370" s="79">
        <f t="shared" si="52"/>
        <v>-45</v>
      </c>
      <c r="G370" s="76">
        <f t="shared" si="52"/>
        <v>7043881.3899999997</v>
      </c>
      <c r="H370" s="76">
        <f t="shared" si="52"/>
        <v>12068</v>
      </c>
    </row>
    <row r="371" spans="1:20" s="87" customFormat="1" ht="11.25" customHeight="1" outlineLevel="2" x14ac:dyDescent="0.2">
      <c r="A371" s="80"/>
      <c r="B371" s="80" t="s">
        <v>14</v>
      </c>
      <c r="C371" s="81">
        <v>620199.14</v>
      </c>
      <c r="D371" s="82">
        <v>1009</v>
      </c>
      <c r="E371" s="83">
        <v>0</v>
      </c>
      <c r="F371" s="84">
        <v>0</v>
      </c>
      <c r="G371" s="85">
        <f t="shared" ref="G371:H382" si="53">C371+E371</f>
        <v>620199.14</v>
      </c>
      <c r="H371" s="86">
        <f t="shared" si="53"/>
        <v>1009</v>
      </c>
    </row>
    <row r="372" spans="1:20" s="87" customFormat="1" ht="11.25" customHeight="1" outlineLevel="2" x14ac:dyDescent="0.2">
      <c r="A372" s="80"/>
      <c r="B372" s="80" t="s">
        <v>15</v>
      </c>
      <c r="C372" s="81">
        <v>620199.14</v>
      </c>
      <c r="D372" s="82">
        <v>1009</v>
      </c>
      <c r="E372" s="83">
        <v>0</v>
      </c>
      <c r="F372" s="84">
        <v>0</v>
      </c>
      <c r="G372" s="85">
        <f t="shared" si="53"/>
        <v>620199.14</v>
      </c>
      <c r="H372" s="86">
        <f t="shared" si="53"/>
        <v>1009</v>
      </c>
    </row>
    <row r="373" spans="1:20" s="87" customFormat="1" ht="11.25" customHeight="1" outlineLevel="2" x14ac:dyDescent="0.2">
      <c r="A373" s="80"/>
      <c r="B373" s="80" t="s">
        <v>16</v>
      </c>
      <c r="C373" s="81">
        <v>620199.14</v>
      </c>
      <c r="D373" s="82">
        <v>1009</v>
      </c>
      <c r="E373" s="83">
        <v>0</v>
      </c>
      <c r="F373" s="84">
        <v>0</v>
      </c>
      <c r="G373" s="85">
        <f t="shared" si="53"/>
        <v>620199.14</v>
      </c>
      <c r="H373" s="86">
        <f t="shared" si="53"/>
        <v>1009</v>
      </c>
    </row>
    <row r="374" spans="1:20" s="88" customFormat="1" ht="11.25" customHeight="1" outlineLevel="2" x14ac:dyDescent="0.2">
      <c r="A374" s="80"/>
      <c r="B374" s="80" t="s">
        <v>3</v>
      </c>
      <c r="C374" s="81">
        <v>620199.14</v>
      </c>
      <c r="D374" s="82">
        <v>1009</v>
      </c>
      <c r="E374" s="83">
        <v>0</v>
      </c>
      <c r="F374" s="84">
        <v>0</v>
      </c>
      <c r="G374" s="85">
        <f t="shared" si="53"/>
        <v>620199.14</v>
      </c>
      <c r="H374" s="86">
        <f t="shared" si="53"/>
        <v>1009</v>
      </c>
      <c r="I374" s="87"/>
      <c r="J374" s="87"/>
      <c r="K374" s="87"/>
      <c r="L374" s="87"/>
      <c r="M374" s="87"/>
      <c r="N374" s="87"/>
      <c r="O374" s="87"/>
      <c r="P374" s="87"/>
      <c r="Q374" s="87"/>
      <c r="R374" s="87"/>
      <c r="S374" s="87"/>
      <c r="T374" s="87"/>
    </row>
    <row r="375" spans="1:20" s="88" customFormat="1" ht="11.25" customHeight="1" outlineLevel="2" x14ac:dyDescent="0.2">
      <c r="A375" s="80"/>
      <c r="B375" s="80" t="s">
        <v>4</v>
      </c>
      <c r="C375" s="81">
        <v>620199.14</v>
      </c>
      <c r="D375" s="82">
        <v>1009</v>
      </c>
      <c r="E375" s="83">
        <v>0</v>
      </c>
      <c r="F375" s="84">
        <v>0</v>
      </c>
      <c r="G375" s="85">
        <f t="shared" si="53"/>
        <v>620199.14</v>
      </c>
      <c r="H375" s="86">
        <f t="shared" si="53"/>
        <v>1009</v>
      </c>
      <c r="I375" s="87"/>
      <c r="J375" s="87"/>
      <c r="K375" s="87"/>
      <c r="L375" s="87"/>
      <c r="M375" s="87"/>
      <c r="N375" s="87"/>
      <c r="O375" s="87"/>
      <c r="P375" s="87"/>
      <c r="Q375" s="87"/>
      <c r="R375" s="87"/>
      <c r="S375" s="87"/>
      <c r="T375" s="87"/>
    </row>
    <row r="376" spans="1:20" s="88" customFormat="1" ht="11.25" customHeight="1" outlineLevel="2" x14ac:dyDescent="0.2">
      <c r="A376" s="80"/>
      <c r="B376" s="80" t="s">
        <v>5</v>
      </c>
      <c r="C376" s="81">
        <v>620199.14</v>
      </c>
      <c r="D376" s="82">
        <v>1009</v>
      </c>
      <c r="E376" s="83">
        <v>-26.37</v>
      </c>
      <c r="F376" s="84">
        <v>0</v>
      </c>
      <c r="G376" s="85">
        <f t="shared" si="53"/>
        <v>620172.77</v>
      </c>
      <c r="H376" s="86">
        <f t="shared" si="53"/>
        <v>1009</v>
      </c>
      <c r="I376" s="87"/>
      <c r="J376" s="87"/>
      <c r="K376" s="87"/>
      <c r="L376" s="87"/>
      <c r="M376" s="87"/>
      <c r="N376" s="87"/>
      <c r="O376" s="87"/>
      <c r="P376" s="87"/>
      <c r="Q376" s="87"/>
      <c r="R376" s="87"/>
      <c r="S376" s="87"/>
      <c r="T376" s="87"/>
    </row>
    <row r="377" spans="1:20" s="88" customFormat="1" ht="11.25" customHeight="1" outlineLevel="2" x14ac:dyDescent="0.2">
      <c r="A377" s="80"/>
      <c r="B377" s="80" t="s">
        <v>6</v>
      </c>
      <c r="C377" s="81">
        <v>620199.14</v>
      </c>
      <c r="D377" s="82">
        <v>1009</v>
      </c>
      <c r="E377" s="83">
        <v>-201678.68</v>
      </c>
      <c r="F377" s="84">
        <v>-23</v>
      </c>
      <c r="G377" s="85">
        <f t="shared" si="53"/>
        <v>418520.46</v>
      </c>
      <c r="H377" s="86">
        <f t="shared" si="53"/>
        <v>986</v>
      </c>
      <c r="I377" s="87"/>
      <c r="J377" s="87"/>
      <c r="K377" s="87"/>
      <c r="L377" s="87"/>
      <c r="M377" s="87"/>
      <c r="N377" s="87"/>
      <c r="O377" s="87"/>
      <c r="P377" s="87"/>
      <c r="Q377" s="87"/>
      <c r="R377" s="87"/>
      <c r="S377" s="87"/>
      <c r="T377" s="87"/>
    </row>
    <row r="378" spans="1:20" s="88" customFormat="1" ht="11.25" customHeight="1" outlineLevel="2" x14ac:dyDescent="0.2">
      <c r="A378" s="80"/>
      <c r="B378" s="80" t="s">
        <v>7</v>
      </c>
      <c r="C378" s="81">
        <v>620199.14</v>
      </c>
      <c r="D378" s="82">
        <v>1009</v>
      </c>
      <c r="E378" s="83">
        <v>-97176.17</v>
      </c>
      <c r="F378" s="84">
        <v>-11</v>
      </c>
      <c r="G378" s="85">
        <f t="shared" si="53"/>
        <v>523022.97</v>
      </c>
      <c r="H378" s="86">
        <f t="shared" si="53"/>
        <v>998</v>
      </c>
      <c r="I378" s="87"/>
      <c r="J378" s="87"/>
      <c r="K378" s="87"/>
      <c r="L378" s="87"/>
      <c r="M378" s="87"/>
      <c r="N378" s="87"/>
      <c r="O378" s="87"/>
      <c r="P378" s="87"/>
      <c r="Q378" s="87"/>
      <c r="R378" s="87"/>
      <c r="S378" s="87"/>
      <c r="T378" s="87"/>
    </row>
    <row r="379" spans="1:20" s="88" customFormat="1" ht="11.25" customHeight="1" outlineLevel="2" x14ac:dyDescent="0.2">
      <c r="A379" s="80"/>
      <c r="B379" s="80" t="s">
        <v>8</v>
      </c>
      <c r="C379" s="81">
        <v>620199.14</v>
      </c>
      <c r="D379" s="82">
        <v>1009</v>
      </c>
      <c r="E379" s="83">
        <v>0</v>
      </c>
      <c r="F379" s="84">
        <v>0</v>
      </c>
      <c r="G379" s="85">
        <f t="shared" si="53"/>
        <v>620199.14</v>
      </c>
      <c r="H379" s="86">
        <f t="shared" si="53"/>
        <v>1009</v>
      </c>
      <c r="I379" s="87"/>
      <c r="J379" s="87"/>
      <c r="K379" s="87"/>
      <c r="L379" s="87"/>
      <c r="M379" s="87"/>
      <c r="N379" s="87"/>
      <c r="O379" s="87"/>
      <c r="P379" s="87"/>
      <c r="Q379" s="87"/>
      <c r="R379" s="87"/>
      <c r="S379" s="87"/>
      <c r="T379" s="87"/>
    </row>
    <row r="380" spans="1:20" s="87" customFormat="1" ht="11.25" customHeight="1" outlineLevel="2" x14ac:dyDescent="0.2">
      <c r="A380" s="80"/>
      <c r="B380" s="80" t="s">
        <v>9</v>
      </c>
      <c r="C380" s="81">
        <v>620199.14</v>
      </c>
      <c r="D380" s="82">
        <v>1009</v>
      </c>
      <c r="E380" s="83">
        <v>-34233.46</v>
      </c>
      <c r="F380" s="84">
        <v>-4</v>
      </c>
      <c r="G380" s="85">
        <f t="shared" si="53"/>
        <v>585965.68000000005</v>
      </c>
      <c r="H380" s="86">
        <f t="shared" si="53"/>
        <v>1005</v>
      </c>
    </row>
    <row r="381" spans="1:20" s="87" customFormat="1" ht="11.25" customHeight="1" outlineLevel="2" x14ac:dyDescent="0.2">
      <c r="A381" s="80"/>
      <c r="B381" s="80" t="s">
        <v>10</v>
      </c>
      <c r="C381" s="81">
        <v>620199.14</v>
      </c>
      <c r="D381" s="82">
        <v>1009</v>
      </c>
      <c r="E381" s="83">
        <v>-34233.46</v>
      </c>
      <c r="F381" s="84">
        <v>-4</v>
      </c>
      <c r="G381" s="85">
        <f t="shared" si="53"/>
        <v>585965.68000000005</v>
      </c>
      <c r="H381" s="86">
        <f t="shared" si="53"/>
        <v>1005</v>
      </c>
    </row>
    <row r="382" spans="1:20" s="87" customFormat="1" ht="11.25" customHeight="1" outlineLevel="2" x14ac:dyDescent="0.2">
      <c r="A382" s="80"/>
      <c r="B382" s="80" t="s">
        <v>11</v>
      </c>
      <c r="C382" s="81">
        <v>623272.46</v>
      </c>
      <c r="D382" s="82">
        <v>1014</v>
      </c>
      <c r="E382" s="83">
        <v>-34233.47</v>
      </c>
      <c r="F382" s="84">
        <v>-3</v>
      </c>
      <c r="G382" s="85">
        <f t="shared" si="53"/>
        <v>589038.99</v>
      </c>
      <c r="H382" s="86">
        <f t="shared" si="53"/>
        <v>1011</v>
      </c>
    </row>
    <row r="383" spans="1:20" s="74" customFormat="1" ht="11.25" customHeight="1" x14ac:dyDescent="0.15">
      <c r="A383" s="73" t="s">
        <v>196</v>
      </c>
      <c r="B383" s="236" t="s">
        <v>197</v>
      </c>
      <c r="C383" s="237"/>
      <c r="D383" s="237"/>
      <c r="E383" s="237"/>
      <c r="F383" s="237"/>
      <c r="G383" s="237"/>
      <c r="H383" s="238"/>
    </row>
    <row r="384" spans="1:20" s="74" customFormat="1" ht="11.25" customHeight="1" outlineLevel="1" x14ac:dyDescent="0.15">
      <c r="A384" s="75"/>
      <c r="B384" s="75" t="s">
        <v>171</v>
      </c>
      <c r="C384" s="76">
        <f>SUM(C385:C396)</f>
        <v>9449897</v>
      </c>
      <c r="D384" s="77">
        <f t="shared" ref="D384:H384" si="54">SUM(D385:D396)</f>
        <v>12348</v>
      </c>
      <c r="E384" s="78">
        <f t="shared" si="54"/>
        <v>547950.36</v>
      </c>
      <c r="F384" s="79">
        <f t="shared" si="54"/>
        <v>1121</v>
      </c>
      <c r="G384" s="76">
        <f t="shared" si="54"/>
        <v>9997847.3599999994</v>
      </c>
      <c r="H384" s="76">
        <f t="shared" si="54"/>
        <v>13469</v>
      </c>
    </row>
    <row r="385" spans="1:20" s="87" customFormat="1" ht="11.25" customHeight="1" outlineLevel="2" x14ac:dyDescent="0.2">
      <c r="A385" s="80"/>
      <c r="B385" s="80" t="s">
        <v>14</v>
      </c>
      <c r="C385" s="81">
        <v>787491.42</v>
      </c>
      <c r="D385" s="82">
        <v>1029</v>
      </c>
      <c r="E385" s="83">
        <v>0</v>
      </c>
      <c r="F385" s="84">
        <v>0</v>
      </c>
      <c r="G385" s="85">
        <f t="shared" ref="G385:H396" si="55">C385+E385</f>
        <v>787491.42</v>
      </c>
      <c r="H385" s="86">
        <f t="shared" si="55"/>
        <v>1029</v>
      </c>
    </row>
    <row r="386" spans="1:20" s="87" customFormat="1" ht="11.25" customHeight="1" outlineLevel="2" x14ac:dyDescent="0.2">
      <c r="A386" s="80"/>
      <c r="B386" s="80" t="s">
        <v>15</v>
      </c>
      <c r="C386" s="81">
        <v>787491.42</v>
      </c>
      <c r="D386" s="82">
        <v>1029</v>
      </c>
      <c r="E386" s="83">
        <v>0</v>
      </c>
      <c r="F386" s="84">
        <v>0</v>
      </c>
      <c r="G386" s="85">
        <f t="shared" si="55"/>
        <v>787491.42</v>
      </c>
      <c r="H386" s="86">
        <f t="shared" si="55"/>
        <v>1029</v>
      </c>
    </row>
    <row r="387" spans="1:20" s="88" customFormat="1" ht="11.25" customHeight="1" outlineLevel="2" x14ac:dyDescent="0.2">
      <c r="A387" s="80"/>
      <c r="B387" s="80" t="s">
        <v>16</v>
      </c>
      <c r="C387" s="81">
        <v>787491.42</v>
      </c>
      <c r="D387" s="82">
        <v>1029</v>
      </c>
      <c r="E387" s="83">
        <v>0</v>
      </c>
      <c r="F387" s="84">
        <v>0</v>
      </c>
      <c r="G387" s="85">
        <f t="shared" si="55"/>
        <v>787491.42</v>
      </c>
      <c r="H387" s="86">
        <f t="shared" si="55"/>
        <v>1029</v>
      </c>
      <c r="I387" s="87"/>
      <c r="J387" s="87"/>
      <c r="K387" s="87"/>
      <c r="L387" s="87"/>
      <c r="M387" s="87"/>
      <c r="N387" s="87"/>
      <c r="O387" s="87"/>
      <c r="P387" s="87"/>
      <c r="Q387" s="87"/>
      <c r="R387" s="87"/>
      <c r="S387" s="87"/>
      <c r="T387" s="87"/>
    </row>
    <row r="388" spans="1:20" s="88" customFormat="1" ht="11.25" customHeight="1" outlineLevel="2" x14ac:dyDescent="0.2">
      <c r="A388" s="80"/>
      <c r="B388" s="80" t="s">
        <v>3</v>
      </c>
      <c r="C388" s="81">
        <v>787491.42</v>
      </c>
      <c r="D388" s="82">
        <v>1029</v>
      </c>
      <c r="E388" s="83">
        <v>0</v>
      </c>
      <c r="F388" s="84">
        <v>0</v>
      </c>
      <c r="G388" s="85">
        <f t="shared" si="55"/>
        <v>787491.42</v>
      </c>
      <c r="H388" s="86">
        <f t="shared" si="55"/>
        <v>1029</v>
      </c>
      <c r="I388" s="87"/>
      <c r="J388" s="87"/>
      <c r="K388" s="87"/>
      <c r="L388" s="87"/>
      <c r="M388" s="87"/>
      <c r="N388" s="87"/>
      <c r="O388" s="87"/>
      <c r="P388" s="87"/>
      <c r="Q388" s="87"/>
      <c r="R388" s="87"/>
      <c r="S388" s="87"/>
      <c r="T388" s="87"/>
    </row>
    <row r="389" spans="1:20" s="88" customFormat="1" ht="11.25" customHeight="1" outlineLevel="2" x14ac:dyDescent="0.2">
      <c r="A389" s="80"/>
      <c r="B389" s="80" t="s">
        <v>4</v>
      </c>
      <c r="C389" s="81">
        <v>787491.42</v>
      </c>
      <c r="D389" s="82">
        <v>1029</v>
      </c>
      <c r="E389" s="83">
        <v>0</v>
      </c>
      <c r="F389" s="84">
        <v>0</v>
      </c>
      <c r="G389" s="85">
        <f t="shared" si="55"/>
        <v>787491.42</v>
      </c>
      <c r="H389" s="86">
        <f t="shared" si="55"/>
        <v>1029</v>
      </c>
      <c r="I389" s="87"/>
      <c r="J389" s="87"/>
      <c r="K389" s="87"/>
      <c r="L389" s="87"/>
      <c r="M389" s="87"/>
      <c r="N389" s="87"/>
      <c r="O389" s="87"/>
      <c r="P389" s="87"/>
      <c r="Q389" s="87"/>
      <c r="R389" s="87"/>
      <c r="S389" s="87"/>
      <c r="T389" s="87"/>
    </row>
    <row r="390" spans="1:20" s="88" customFormat="1" ht="11.25" customHeight="1" outlineLevel="2" x14ac:dyDescent="0.2">
      <c r="A390" s="80"/>
      <c r="B390" s="80" t="s">
        <v>5</v>
      </c>
      <c r="C390" s="81">
        <v>787491.42</v>
      </c>
      <c r="D390" s="82">
        <v>1029</v>
      </c>
      <c r="E390" s="83">
        <v>0</v>
      </c>
      <c r="F390" s="84">
        <v>0</v>
      </c>
      <c r="G390" s="85">
        <f t="shared" si="55"/>
        <v>787491.42</v>
      </c>
      <c r="H390" s="86">
        <f t="shared" si="55"/>
        <v>1029</v>
      </c>
      <c r="I390" s="87"/>
      <c r="J390" s="87"/>
      <c r="K390" s="87"/>
      <c r="L390" s="87"/>
      <c r="M390" s="87"/>
      <c r="N390" s="87"/>
      <c r="O390" s="87"/>
      <c r="P390" s="87"/>
      <c r="Q390" s="87"/>
      <c r="R390" s="87"/>
      <c r="S390" s="87"/>
      <c r="T390" s="87"/>
    </row>
    <row r="391" spans="1:20" s="88" customFormat="1" ht="11.25" customHeight="1" outlineLevel="2" x14ac:dyDescent="0.2">
      <c r="A391" s="80"/>
      <c r="B391" s="80" t="s">
        <v>6</v>
      </c>
      <c r="C391" s="81">
        <v>787491.42</v>
      </c>
      <c r="D391" s="82">
        <v>1029</v>
      </c>
      <c r="E391" s="83">
        <v>0</v>
      </c>
      <c r="F391" s="84">
        <v>0</v>
      </c>
      <c r="G391" s="85">
        <f t="shared" si="55"/>
        <v>787491.42</v>
      </c>
      <c r="H391" s="86">
        <f t="shared" si="55"/>
        <v>1029</v>
      </c>
      <c r="I391" s="87"/>
      <c r="J391" s="87"/>
      <c r="K391" s="87"/>
      <c r="L391" s="87"/>
      <c r="M391" s="87"/>
      <c r="N391" s="87"/>
      <c r="O391" s="87"/>
      <c r="P391" s="87"/>
      <c r="Q391" s="87"/>
      <c r="R391" s="87"/>
      <c r="S391" s="87"/>
      <c r="T391" s="87"/>
    </row>
    <row r="392" spans="1:20" s="88" customFormat="1" ht="11.25" customHeight="1" outlineLevel="2" x14ac:dyDescent="0.2">
      <c r="A392" s="80"/>
      <c r="B392" s="80" t="s">
        <v>7</v>
      </c>
      <c r="C392" s="81">
        <v>787491.42</v>
      </c>
      <c r="D392" s="82">
        <v>1029</v>
      </c>
      <c r="E392" s="83">
        <v>0</v>
      </c>
      <c r="F392" s="84">
        <v>0</v>
      </c>
      <c r="G392" s="85">
        <f t="shared" si="55"/>
        <v>787491.42</v>
      </c>
      <c r="H392" s="86">
        <f t="shared" si="55"/>
        <v>1029</v>
      </c>
      <c r="I392" s="87"/>
      <c r="J392" s="87"/>
      <c r="K392" s="87"/>
      <c r="L392" s="87"/>
      <c r="M392" s="87"/>
      <c r="N392" s="87"/>
      <c r="O392" s="87"/>
      <c r="P392" s="87"/>
      <c r="Q392" s="87"/>
      <c r="R392" s="87"/>
      <c r="S392" s="87"/>
      <c r="T392" s="87"/>
    </row>
    <row r="393" spans="1:20" s="88" customFormat="1" ht="11.25" customHeight="1" outlineLevel="2" x14ac:dyDescent="0.2">
      <c r="A393" s="80"/>
      <c r="B393" s="80" t="s">
        <v>8</v>
      </c>
      <c r="C393" s="81">
        <v>787491.42</v>
      </c>
      <c r="D393" s="82">
        <v>1029</v>
      </c>
      <c r="E393" s="83">
        <v>547950.36</v>
      </c>
      <c r="F393" s="84">
        <v>1121</v>
      </c>
      <c r="G393" s="85">
        <f t="shared" si="55"/>
        <v>1335441.78</v>
      </c>
      <c r="H393" s="86">
        <f t="shared" si="55"/>
        <v>2150</v>
      </c>
      <c r="I393" s="87"/>
      <c r="J393" s="87"/>
      <c r="K393" s="87"/>
      <c r="L393" s="87"/>
      <c r="M393" s="87"/>
      <c r="N393" s="87"/>
      <c r="O393" s="87"/>
      <c r="P393" s="87"/>
      <c r="Q393" s="87"/>
      <c r="R393" s="87"/>
      <c r="S393" s="87"/>
      <c r="T393" s="87"/>
    </row>
    <row r="394" spans="1:20" s="87" customFormat="1" ht="11.25" customHeight="1" outlineLevel="2" x14ac:dyDescent="0.2">
      <c r="A394" s="80"/>
      <c r="B394" s="80" t="s">
        <v>9</v>
      </c>
      <c r="C394" s="81">
        <v>787491.42</v>
      </c>
      <c r="D394" s="82">
        <v>1029</v>
      </c>
      <c r="E394" s="83">
        <v>0</v>
      </c>
      <c r="F394" s="84">
        <v>0</v>
      </c>
      <c r="G394" s="85">
        <f t="shared" si="55"/>
        <v>787491.42</v>
      </c>
      <c r="H394" s="86">
        <f t="shared" si="55"/>
        <v>1029</v>
      </c>
    </row>
    <row r="395" spans="1:20" s="87" customFormat="1" ht="11.25" customHeight="1" outlineLevel="2" x14ac:dyDescent="0.2">
      <c r="A395" s="80"/>
      <c r="B395" s="80" t="s">
        <v>10</v>
      </c>
      <c r="C395" s="81">
        <v>787491.42</v>
      </c>
      <c r="D395" s="82">
        <v>1029</v>
      </c>
      <c r="E395" s="83">
        <v>0</v>
      </c>
      <c r="F395" s="84">
        <v>0</v>
      </c>
      <c r="G395" s="85">
        <f t="shared" si="55"/>
        <v>787491.42</v>
      </c>
      <c r="H395" s="86">
        <f t="shared" si="55"/>
        <v>1029</v>
      </c>
    </row>
    <row r="396" spans="1:20" s="87" customFormat="1" ht="11.25" customHeight="1" outlineLevel="2" x14ac:dyDescent="0.2">
      <c r="A396" s="80"/>
      <c r="B396" s="80" t="s">
        <v>11</v>
      </c>
      <c r="C396" s="81">
        <v>787491.38</v>
      </c>
      <c r="D396" s="82">
        <v>1029</v>
      </c>
      <c r="E396" s="83">
        <v>0</v>
      </c>
      <c r="F396" s="84">
        <v>0</v>
      </c>
      <c r="G396" s="85">
        <f t="shared" si="55"/>
        <v>787491.38</v>
      </c>
      <c r="H396" s="86">
        <f t="shared" si="55"/>
        <v>1029</v>
      </c>
    </row>
    <row r="397" spans="1:20" s="74" customFormat="1" ht="11.25" customHeight="1" x14ac:dyDescent="0.15">
      <c r="A397" s="73" t="s">
        <v>145</v>
      </c>
      <c r="B397" s="236" t="s">
        <v>146</v>
      </c>
      <c r="C397" s="237"/>
      <c r="D397" s="237"/>
      <c r="E397" s="237"/>
      <c r="F397" s="237"/>
      <c r="G397" s="237"/>
      <c r="H397" s="238"/>
    </row>
    <row r="398" spans="1:20" s="74" customFormat="1" ht="11.25" customHeight="1" outlineLevel="1" x14ac:dyDescent="0.15">
      <c r="A398" s="75"/>
      <c r="B398" s="75" t="s">
        <v>171</v>
      </c>
      <c r="C398" s="76">
        <f>SUM(C399:C410)</f>
        <v>14267397</v>
      </c>
      <c r="D398" s="77">
        <f t="shared" ref="D398:H398" si="56">SUM(D399:D410)</f>
        <v>19820</v>
      </c>
      <c r="E398" s="78">
        <f t="shared" si="56"/>
        <v>628244.14</v>
      </c>
      <c r="F398" s="79">
        <f t="shared" si="56"/>
        <v>1776</v>
      </c>
      <c r="G398" s="76">
        <f t="shared" si="56"/>
        <v>14895641.140000001</v>
      </c>
      <c r="H398" s="76">
        <f t="shared" si="56"/>
        <v>21596</v>
      </c>
    </row>
    <row r="399" spans="1:20" s="87" customFormat="1" ht="11.25" customHeight="1" outlineLevel="2" x14ac:dyDescent="0.2">
      <c r="A399" s="80"/>
      <c r="B399" s="80" t="s">
        <v>14</v>
      </c>
      <c r="C399" s="81">
        <v>1189189.7</v>
      </c>
      <c r="D399" s="82">
        <v>1652</v>
      </c>
      <c r="E399" s="83">
        <v>0</v>
      </c>
      <c r="F399" s="84">
        <v>0</v>
      </c>
      <c r="G399" s="85">
        <f t="shared" ref="G399:H410" si="57">C399+E399</f>
        <v>1189189.7</v>
      </c>
      <c r="H399" s="86">
        <f t="shared" si="57"/>
        <v>1652</v>
      </c>
    </row>
    <row r="400" spans="1:20" s="87" customFormat="1" ht="11.25" customHeight="1" outlineLevel="2" x14ac:dyDescent="0.2">
      <c r="A400" s="80"/>
      <c r="B400" s="80" t="s">
        <v>15</v>
      </c>
      <c r="C400" s="81">
        <v>1189189.7</v>
      </c>
      <c r="D400" s="82">
        <v>1652</v>
      </c>
      <c r="E400" s="83">
        <v>0</v>
      </c>
      <c r="F400" s="84">
        <v>0</v>
      </c>
      <c r="G400" s="85">
        <f t="shared" si="57"/>
        <v>1189189.7</v>
      </c>
      <c r="H400" s="86">
        <f t="shared" si="57"/>
        <v>1652</v>
      </c>
    </row>
    <row r="401" spans="1:20" s="88" customFormat="1" ht="11.25" customHeight="1" outlineLevel="2" x14ac:dyDescent="0.2">
      <c r="A401" s="80"/>
      <c r="B401" s="80" t="s">
        <v>16</v>
      </c>
      <c r="C401" s="81">
        <v>1189189.7</v>
      </c>
      <c r="D401" s="82">
        <v>1652</v>
      </c>
      <c r="E401" s="83">
        <v>0</v>
      </c>
      <c r="F401" s="84">
        <v>0</v>
      </c>
      <c r="G401" s="85">
        <f t="shared" si="57"/>
        <v>1189189.7</v>
      </c>
      <c r="H401" s="86">
        <f t="shared" si="57"/>
        <v>1652</v>
      </c>
      <c r="I401" s="87"/>
      <c r="J401" s="87"/>
      <c r="K401" s="87"/>
      <c r="L401" s="87"/>
      <c r="M401" s="87"/>
      <c r="N401" s="87"/>
      <c r="O401" s="87"/>
      <c r="P401" s="87"/>
      <c r="Q401" s="87"/>
      <c r="R401" s="87"/>
      <c r="S401" s="87"/>
      <c r="T401" s="87"/>
    </row>
    <row r="402" spans="1:20" s="88" customFormat="1" ht="11.25" customHeight="1" outlineLevel="2" x14ac:dyDescent="0.2">
      <c r="A402" s="80"/>
      <c r="B402" s="80" t="s">
        <v>3</v>
      </c>
      <c r="C402" s="81">
        <v>1189189.7</v>
      </c>
      <c r="D402" s="82">
        <v>1652</v>
      </c>
      <c r="E402" s="83">
        <v>0</v>
      </c>
      <c r="F402" s="84">
        <v>0</v>
      </c>
      <c r="G402" s="85">
        <f t="shared" si="57"/>
        <v>1189189.7</v>
      </c>
      <c r="H402" s="86">
        <f t="shared" si="57"/>
        <v>1652</v>
      </c>
      <c r="I402" s="87"/>
      <c r="J402" s="87"/>
      <c r="K402" s="87"/>
      <c r="L402" s="87"/>
      <c r="M402" s="87"/>
      <c r="N402" s="87"/>
      <c r="O402" s="87"/>
      <c r="P402" s="87"/>
      <c r="Q402" s="87"/>
      <c r="R402" s="87"/>
      <c r="S402" s="87"/>
      <c r="T402" s="87"/>
    </row>
    <row r="403" spans="1:20" s="88" customFormat="1" ht="11.25" customHeight="1" outlineLevel="2" x14ac:dyDescent="0.2">
      <c r="A403" s="80"/>
      <c r="B403" s="80" t="s">
        <v>4</v>
      </c>
      <c r="C403" s="81">
        <v>1189189.7</v>
      </c>
      <c r="D403" s="82">
        <v>1652</v>
      </c>
      <c r="E403" s="83">
        <v>0</v>
      </c>
      <c r="F403" s="84">
        <v>0</v>
      </c>
      <c r="G403" s="85">
        <f t="shared" si="57"/>
        <v>1189189.7</v>
      </c>
      <c r="H403" s="86">
        <f t="shared" si="57"/>
        <v>1652</v>
      </c>
      <c r="I403" s="87"/>
      <c r="J403" s="87"/>
      <c r="K403" s="87"/>
      <c r="L403" s="87"/>
      <c r="M403" s="87"/>
      <c r="N403" s="87"/>
      <c r="O403" s="87"/>
      <c r="P403" s="87"/>
      <c r="Q403" s="87"/>
      <c r="R403" s="87"/>
      <c r="S403" s="87"/>
      <c r="T403" s="87"/>
    </row>
    <row r="404" spans="1:20" s="88" customFormat="1" ht="11.25" customHeight="1" outlineLevel="2" x14ac:dyDescent="0.2">
      <c r="A404" s="80"/>
      <c r="B404" s="80" t="s">
        <v>5</v>
      </c>
      <c r="C404" s="81">
        <v>1189189.7</v>
      </c>
      <c r="D404" s="82">
        <v>1652</v>
      </c>
      <c r="E404" s="83">
        <v>0</v>
      </c>
      <c r="F404" s="84">
        <v>0</v>
      </c>
      <c r="G404" s="85">
        <f t="shared" si="57"/>
        <v>1189189.7</v>
      </c>
      <c r="H404" s="86">
        <f t="shared" si="57"/>
        <v>1652</v>
      </c>
      <c r="I404" s="87"/>
      <c r="J404" s="87"/>
      <c r="K404" s="87"/>
      <c r="L404" s="87"/>
      <c r="M404" s="87"/>
      <c r="N404" s="87"/>
      <c r="O404" s="87"/>
      <c r="P404" s="87"/>
      <c r="Q404" s="87"/>
      <c r="R404" s="87"/>
      <c r="S404" s="87"/>
      <c r="T404" s="87"/>
    </row>
    <row r="405" spans="1:20" s="88" customFormat="1" ht="11.25" customHeight="1" outlineLevel="2" x14ac:dyDescent="0.2">
      <c r="A405" s="80"/>
      <c r="B405" s="80" t="s">
        <v>6</v>
      </c>
      <c r="C405" s="81">
        <v>1189189.7</v>
      </c>
      <c r="D405" s="82">
        <v>1652</v>
      </c>
      <c r="E405" s="83">
        <v>0</v>
      </c>
      <c r="F405" s="84">
        <v>0</v>
      </c>
      <c r="G405" s="85">
        <f t="shared" si="57"/>
        <v>1189189.7</v>
      </c>
      <c r="H405" s="86">
        <f t="shared" si="57"/>
        <v>1652</v>
      </c>
      <c r="I405" s="87"/>
      <c r="J405" s="87"/>
      <c r="K405" s="87"/>
      <c r="L405" s="87"/>
      <c r="M405" s="87"/>
      <c r="N405" s="87"/>
      <c r="O405" s="87"/>
      <c r="P405" s="87"/>
      <c r="Q405" s="87"/>
      <c r="R405" s="87"/>
      <c r="S405" s="87"/>
      <c r="T405" s="87"/>
    </row>
    <row r="406" spans="1:20" s="88" customFormat="1" ht="11.25" customHeight="1" outlineLevel="2" x14ac:dyDescent="0.2">
      <c r="A406" s="80"/>
      <c r="B406" s="80" t="s">
        <v>7</v>
      </c>
      <c r="C406" s="81">
        <v>1189189.7</v>
      </c>
      <c r="D406" s="82">
        <v>1652</v>
      </c>
      <c r="E406" s="83">
        <v>0</v>
      </c>
      <c r="F406" s="84">
        <v>0</v>
      </c>
      <c r="G406" s="85">
        <f t="shared" si="57"/>
        <v>1189189.7</v>
      </c>
      <c r="H406" s="86">
        <f t="shared" si="57"/>
        <v>1652</v>
      </c>
      <c r="I406" s="87"/>
      <c r="J406" s="87"/>
      <c r="K406" s="87"/>
      <c r="L406" s="87"/>
      <c r="M406" s="87"/>
      <c r="N406" s="87"/>
      <c r="O406" s="87"/>
      <c r="P406" s="87"/>
      <c r="Q406" s="87"/>
      <c r="R406" s="87"/>
      <c r="S406" s="87"/>
      <c r="T406" s="87"/>
    </row>
    <row r="407" spans="1:20" s="87" customFormat="1" ht="11.25" customHeight="1" outlineLevel="2" x14ac:dyDescent="0.2">
      <c r="A407" s="80"/>
      <c r="B407" s="80" t="s">
        <v>8</v>
      </c>
      <c r="C407" s="81">
        <v>1189189.7</v>
      </c>
      <c r="D407" s="82">
        <v>1652</v>
      </c>
      <c r="E407" s="83">
        <v>628244.14</v>
      </c>
      <c r="F407" s="84">
        <v>1776</v>
      </c>
      <c r="G407" s="85">
        <f t="shared" si="57"/>
        <v>1817433.84</v>
      </c>
      <c r="H407" s="86">
        <f t="shared" si="57"/>
        <v>3428</v>
      </c>
    </row>
    <row r="408" spans="1:20" s="87" customFormat="1" ht="11.25" customHeight="1" outlineLevel="2" x14ac:dyDescent="0.2">
      <c r="A408" s="80"/>
      <c r="B408" s="80" t="s">
        <v>9</v>
      </c>
      <c r="C408" s="81">
        <v>1189189.7</v>
      </c>
      <c r="D408" s="82">
        <v>1652</v>
      </c>
      <c r="E408" s="83">
        <v>0</v>
      </c>
      <c r="F408" s="84">
        <v>0</v>
      </c>
      <c r="G408" s="85">
        <f t="shared" si="57"/>
        <v>1189189.7</v>
      </c>
      <c r="H408" s="86">
        <f t="shared" si="57"/>
        <v>1652</v>
      </c>
    </row>
    <row r="409" spans="1:20" s="88" customFormat="1" ht="11.25" customHeight="1" outlineLevel="2" x14ac:dyDescent="0.2">
      <c r="A409" s="80"/>
      <c r="B409" s="80" t="s">
        <v>10</v>
      </c>
      <c r="C409" s="81">
        <v>1189189.7</v>
      </c>
      <c r="D409" s="82">
        <v>1652</v>
      </c>
      <c r="E409" s="83">
        <v>0</v>
      </c>
      <c r="F409" s="84">
        <v>0</v>
      </c>
      <c r="G409" s="85">
        <f t="shared" si="57"/>
        <v>1189189.7</v>
      </c>
      <c r="H409" s="86">
        <f t="shared" si="57"/>
        <v>1652</v>
      </c>
      <c r="I409" s="87"/>
      <c r="J409" s="87"/>
      <c r="K409" s="87"/>
      <c r="L409" s="87"/>
      <c r="M409" s="87"/>
      <c r="N409" s="87"/>
      <c r="O409" s="87"/>
      <c r="P409" s="87"/>
      <c r="Q409" s="87"/>
      <c r="R409" s="87"/>
      <c r="S409" s="87"/>
      <c r="T409" s="87"/>
    </row>
    <row r="410" spans="1:20" s="88" customFormat="1" ht="11.25" customHeight="1" outlineLevel="2" x14ac:dyDescent="0.2">
      <c r="A410" s="80"/>
      <c r="B410" s="80" t="s">
        <v>11</v>
      </c>
      <c r="C410" s="81">
        <v>1186310.3</v>
      </c>
      <c r="D410" s="82">
        <v>1648</v>
      </c>
      <c r="E410" s="83">
        <v>0</v>
      </c>
      <c r="F410" s="84">
        <v>0</v>
      </c>
      <c r="G410" s="85">
        <f t="shared" si="57"/>
        <v>1186310.3</v>
      </c>
      <c r="H410" s="86">
        <f t="shared" si="57"/>
        <v>1648</v>
      </c>
      <c r="I410" s="87"/>
      <c r="J410" s="87"/>
      <c r="K410" s="87"/>
      <c r="L410" s="87"/>
      <c r="M410" s="87"/>
      <c r="N410" s="87"/>
      <c r="O410" s="87"/>
      <c r="P410" s="87"/>
      <c r="Q410" s="87"/>
      <c r="R410" s="87"/>
      <c r="S410" s="87"/>
      <c r="T410" s="87"/>
    </row>
    <row r="411" spans="1:20" s="74" customFormat="1" ht="11.25" customHeight="1" x14ac:dyDescent="0.15">
      <c r="A411" s="73" t="s">
        <v>198</v>
      </c>
      <c r="B411" s="236" t="s">
        <v>199</v>
      </c>
      <c r="C411" s="237"/>
      <c r="D411" s="237"/>
      <c r="E411" s="237"/>
      <c r="F411" s="237"/>
      <c r="G411" s="237"/>
      <c r="H411" s="238"/>
    </row>
    <row r="412" spans="1:20" s="74" customFormat="1" ht="11.25" customHeight="1" outlineLevel="1" x14ac:dyDescent="0.15">
      <c r="A412" s="75"/>
      <c r="B412" s="75" t="s">
        <v>171</v>
      </c>
      <c r="C412" s="76">
        <f>SUM(C413:C424)</f>
        <v>8962925</v>
      </c>
      <c r="D412" s="77">
        <f t="shared" ref="D412:H412" si="58">SUM(D413:D424)</f>
        <v>11503</v>
      </c>
      <c r="E412" s="78">
        <f t="shared" si="58"/>
        <v>-3391805.36</v>
      </c>
      <c r="F412" s="79">
        <f t="shared" si="58"/>
        <v>-3975</v>
      </c>
      <c r="G412" s="76">
        <f t="shared" si="58"/>
        <v>5571119.6399999997</v>
      </c>
      <c r="H412" s="76">
        <f t="shared" si="58"/>
        <v>7528</v>
      </c>
    </row>
    <row r="413" spans="1:20" s="87" customFormat="1" ht="11.25" customHeight="1" outlineLevel="2" x14ac:dyDescent="0.2">
      <c r="A413" s="80"/>
      <c r="B413" s="80" t="s">
        <v>14</v>
      </c>
      <c r="C413" s="81">
        <v>747235.08</v>
      </c>
      <c r="D413" s="82">
        <v>959</v>
      </c>
      <c r="E413" s="83">
        <v>-112929.06</v>
      </c>
      <c r="F413" s="84">
        <v>-132</v>
      </c>
      <c r="G413" s="85">
        <f t="shared" ref="G413:H424" si="59">C413+E413</f>
        <v>634306.02</v>
      </c>
      <c r="H413" s="86">
        <f t="shared" si="59"/>
        <v>827</v>
      </c>
    </row>
    <row r="414" spans="1:20" s="87" customFormat="1" ht="11.25" customHeight="1" outlineLevel="2" x14ac:dyDescent="0.2">
      <c r="A414" s="80"/>
      <c r="B414" s="80" t="s">
        <v>15</v>
      </c>
      <c r="C414" s="81">
        <v>747235.08</v>
      </c>
      <c r="D414" s="82">
        <v>959</v>
      </c>
      <c r="E414" s="83">
        <v>-75667.86</v>
      </c>
      <c r="F414" s="84">
        <v>-89</v>
      </c>
      <c r="G414" s="85">
        <f t="shared" si="59"/>
        <v>671567.22</v>
      </c>
      <c r="H414" s="86">
        <f t="shared" si="59"/>
        <v>870</v>
      </c>
    </row>
    <row r="415" spans="1:20" s="88" customFormat="1" ht="11.25" customHeight="1" outlineLevel="2" x14ac:dyDescent="0.2">
      <c r="A415" s="80"/>
      <c r="B415" s="80" t="s">
        <v>16</v>
      </c>
      <c r="C415" s="81">
        <v>747235.08</v>
      </c>
      <c r="D415" s="82">
        <v>959</v>
      </c>
      <c r="E415" s="83">
        <v>-131880.25</v>
      </c>
      <c r="F415" s="84">
        <v>-155</v>
      </c>
      <c r="G415" s="85">
        <f t="shared" si="59"/>
        <v>615354.82999999996</v>
      </c>
      <c r="H415" s="86">
        <f t="shared" si="59"/>
        <v>804</v>
      </c>
      <c r="I415" s="87"/>
      <c r="J415" s="87"/>
      <c r="K415" s="87"/>
      <c r="L415" s="87"/>
      <c r="M415" s="87"/>
      <c r="N415" s="87"/>
      <c r="O415" s="87"/>
      <c r="P415" s="87"/>
      <c r="Q415" s="87"/>
      <c r="R415" s="87"/>
      <c r="S415" s="87"/>
      <c r="T415" s="87"/>
    </row>
    <row r="416" spans="1:20" s="88" customFormat="1" ht="11.25" customHeight="1" outlineLevel="2" x14ac:dyDescent="0.2">
      <c r="A416" s="80"/>
      <c r="B416" s="80" t="s">
        <v>3</v>
      </c>
      <c r="C416" s="81">
        <v>747235.08</v>
      </c>
      <c r="D416" s="82">
        <v>959</v>
      </c>
      <c r="E416" s="83">
        <v>-366568.48</v>
      </c>
      <c r="F416" s="84">
        <v>-430</v>
      </c>
      <c r="G416" s="85">
        <f t="shared" si="59"/>
        <v>380666.6</v>
      </c>
      <c r="H416" s="86">
        <f t="shared" si="59"/>
        <v>529</v>
      </c>
      <c r="I416" s="87"/>
      <c r="J416" s="87"/>
      <c r="K416" s="87"/>
      <c r="L416" s="87"/>
      <c r="M416" s="87"/>
      <c r="N416" s="87"/>
      <c r="O416" s="87"/>
      <c r="P416" s="87"/>
      <c r="Q416" s="87"/>
      <c r="R416" s="87"/>
      <c r="S416" s="87"/>
      <c r="T416" s="87"/>
    </row>
    <row r="417" spans="1:20" s="88" customFormat="1" ht="11.25" customHeight="1" outlineLevel="2" x14ac:dyDescent="0.2">
      <c r="A417" s="80"/>
      <c r="B417" s="80" t="s">
        <v>4</v>
      </c>
      <c r="C417" s="81">
        <v>747235.08</v>
      </c>
      <c r="D417" s="82">
        <v>959</v>
      </c>
      <c r="E417" s="83">
        <v>-488111.34</v>
      </c>
      <c r="F417" s="84">
        <v>-573</v>
      </c>
      <c r="G417" s="85">
        <f t="shared" si="59"/>
        <v>259123.74</v>
      </c>
      <c r="H417" s="86">
        <f t="shared" si="59"/>
        <v>386</v>
      </c>
      <c r="I417" s="87"/>
      <c r="J417" s="87"/>
      <c r="K417" s="87"/>
      <c r="L417" s="87"/>
      <c r="M417" s="87"/>
      <c r="N417" s="87"/>
      <c r="O417" s="87"/>
      <c r="P417" s="87"/>
      <c r="Q417" s="87"/>
      <c r="R417" s="87"/>
      <c r="S417" s="87"/>
      <c r="T417" s="87"/>
    </row>
    <row r="418" spans="1:20" s="88" customFormat="1" ht="11.25" customHeight="1" outlineLevel="2" x14ac:dyDescent="0.2">
      <c r="A418" s="80"/>
      <c r="B418" s="80" t="s">
        <v>5</v>
      </c>
      <c r="C418" s="81">
        <v>747235.08</v>
      </c>
      <c r="D418" s="82">
        <v>959</v>
      </c>
      <c r="E418" s="83">
        <v>-493864.47</v>
      </c>
      <c r="F418" s="84">
        <v>-579</v>
      </c>
      <c r="G418" s="85">
        <f t="shared" si="59"/>
        <v>253370.61</v>
      </c>
      <c r="H418" s="86">
        <f t="shared" si="59"/>
        <v>380</v>
      </c>
      <c r="I418" s="87"/>
      <c r="J418" s="87"/>
      <c r="K418" s="87"/>
      <c r="L418" s="87"/>
      <c r="M418" s="87"/>
      <c r="N418" s="87"/>
      <c r="O418" s="87"/>
      <c r="P418" s="87"/>
      <c r="Q418" s="87"/>
      <c r="R418" s="87"/>
      <c r="S418" s="87"/>
      <c r="T418" s="87"/>
    </row>
    <row r="419" spans="1:20" s="88" customFormat="1" ht="11.25" customHeight="1" outlineLevel="2" x14ac:dyDescent="0.2">
      <c r="A419" s="80"/>
      <c r="B419" s="80" t="s">
        <v>6</v>
      </c>
      <c r="C419" s="81">
        <v>747235.08</v>
      </c>
      <c r="D419" s="82">
        <v>959</v>
      </c>
      <c r="E419" s="83">
        <v>-496944.3</v>
      </c>
      <c r="F419" s="84">
        <v>-582</v>
      </c>
      <c r="G419" s="85">
        <f t="shared" si="59"/>
        <v>250290.78</v>
      </c>
      <c r="H419" s="86">
        <f t="shared" si="59"/>
        <v>377</v>
      </c>
      <c r="I419" s="87"/>
      <c r="J419" s="87"/>
      <c r="K419" s="87"/>
      <c r="L419" s="87"/>
      <c r="M419" s="87"/>
      <c r="N419" s="87"/>
      <c r="O419" s="87"/>
      <c r="P419" s="87"/>
      <c r="Q419" s="87"/>
      <c r="R419" s="87"/>
      <c r="S419" s="87"/>
      <c r="T419" s="87"/>
    </row>
    <row r="420" spans="1:20" s="88" customFormat="1" ht="11.25" customHeight="1" outlineLevel="2" x14ac:dyDescent="0.2">
      <c r="A420" s="80"/>
      <c r="B420" s="80" t="s">
        <v>7</v>
      </c>
      <c r="C420" s="81">
        <v>747235.08</v>
      </c>
      <c r="D420" s="82">
        <v>959</v>
      </c>
      <c r="E420" s="83">
        <v>-331748.33</v>
      </c>
      <c r="F420" s="84">
        <v>-398</v>
      </c>
      <c r="G420" s="85">
        <f t="shared" si="59"/>
        <v>415486.75</v>
      </c>
      <c r="H420" s="86">
        <f t="shared" si="59"/>
        <v>561</v>
      </c>
      <c r="I420" s="87"/>
      <c r="J420" s="87"/>
      <c r="K420" s="87"/>
      <c r="L420" s="87"/>
      <c r="M420" s="87"/>
      <c r="N420" s="87"/>
      <c r="O420" s="87"/>
      <c r="P420" s="87"/>
      <c r="Q420" s="87"/>
      <c r="R420" s="87"/>
      <c r="S420" s="87"/>
      <c r="T420" s="87"/>
    </row>
    <row r="421" spans="1:20" s="87" customFormat="1" ht="11.25" customHeight="1" outlineLevel="2" x14ac:dyDescent="0.2">
      <c r="A421" s="80"/>
      <c r="B421" s="80" t="s">
        <v>8</v>
      </c>
      <c r="C421" s="81">
        <v>747235.08</v>
      </c>
      <c r="D421" s="82">
        <v>959</v>
      </c>
      <c r="E421" s="83">
        <v>-49061.9</v>
      </c>
      <c r="F421" s="84">
        <v>-57</v>
      </c>
      <c r="G421" s="85">
        <f t="shared" si="59"/>
        <v>698173.18</v>
      </c>
      <c r="H421" s="86">
        <f t="shared" si="59"/>
        <v>902</v>
      </c>
    </row>
    <row r="422" spans="1:20" s="87" customFormat="1" ht="11.25" customHeight="1" outlineLevel="2" x14ac:dyDescent="0.2">
      <c r="A422" s="80"/>
      <c r="B422" s="80" t="s">
        <v>9</v>
      </c>
      <c r="C422" s="81">
        <v>747235.08</v>
      </c>
      <c r="D422" s="82">
        <v>959</v>
      </c>
      <c r="E422" s="83">
        <v>-281676.46000000002</v>
      </c>
      <c r="F422" s="84">
        <v>-327</v>
      </c>
      <c r="G422" s="85">
        <f t="shared" si="59"/>
        <v>465558.62</v>
      </c>
      <c r="H422" s="86">
        <f t="shared" si="59"/>
        <v>632</v>
      </c>
    </row>
    <row r="423" spans="1:20" s="87" customFormat="1" ht="11.25" customHeight="1" outlineLevel="2" x14ac:dyDescent="0.2">
      <c r="A423" s="80"/>
      <c r="B423" s="80" t="s">
        <v>10</v>
      </c>
      <c r="C423" s="81">
        <v>747235.08</v>
      </c>
      <c r="D423" s="82">
        <v>959</v>
      </c>
      <c r="E423" s="83">
        <v>-281676.46000000002</v>
      </c>
      <c r="F423" s="84">
        <v>-327</v>
      </c>
      <c r="G423" s="85">
        <f t="shared" si="59"/>
        <v>465558.62</v>
      </c>
      <c r="H423" s="86">
        <f t="shared" si="59"/>
        <v>632</v>
      </c>
    </row>
    <row r="424" spans="1:20" s="87" customFormat="1" ht="11.25" customHeight="1" outlineLevel="2" x14ac:dyDescent="0.2">
      <c r="A424" s="80"/>
      <c r="B424" s="80" t="s">
        <v>11</v>
      </c>
      <c r="C424" s="81">
        <v>743339.12</v>
      </c>
      <c r="D424" s="82">
        <v>954</v>
      </c>
      <c r="E424" s="83">
        <v>-281676.45</v>
      </c>
      <c r="F424" s="84">
        <v>-326</v>
      </c>
      <c r="G424" s="85">
        <f t="shared" si="59"/>
        <v>461662.67</v>
      </c>
      <c r="H424" s="86">
        <f t="shared" si="59"/>
        <v>628</v>
      </c>
    </row>
    <row r="425" spans="1:20" s="74" customFormat="1" ht="11.25" customHeight="1" x14ac:dyDescent="0.15">
      <c r="A425" s="73" t="s">
        <v>200</v>
      </c>
      <c r="B425" s="236" t="s">
        <v>201</v>
      </c>
      <c r="C425" s="237"/>
      <c r="D425" s="237"/>
      <c r="E425" s="237"/>
      <c r="F425" s="237"/>
      <c r="G425" s="237"/>
      <c r="H425" s="238"/>
    </row>
    <row r="426" spans="1:20" s="74" customFormat="1" ht="11.25" customHeight="1" outlineLevel="1" x14ac:dyDescent="0.15">
      <c r="A426" s="75"/>
      <c r="B426" s="75" t="s">
        <v>171</v>
      </c>
      <c r="C426" s="76">
        <f>SUM(C427:C438)</f>
        <v>9897413</v>
      </c>
      <c r="D426" s="77">
        <f t="shared" ref="D426:H426" si="60">SUM(D427:D438)</f>
        <v>13485</v>
      </c>
      <c r="E426" s="78">
        <f t="shared" si="60"/>
        <v>-2400420.61</v>
      </c>
      <c r="F426" s="79">
        <f t="shared" si="60"/>
        <v>-2680</v>
      </c>
      <c r="G426" s="76">
        <f t="shared" si="60"/>
        <v>7496992.3899999997</v>
      </c>
      <c r="H426" s="76">
        <f t="shared" si="60"/>
        <v>10805</v>
      </c>
    </row>
    <row r="427" spans="1:20" s="87" customFormat="1" ht="11.25" customHeight="1" outlineLevel="2" x14ac:dyDescent="0.2">
      <c r="A427" s="80"/>
      <c r="B427" s="80" t="s">
        <v>14</v>
      </c>
      <c r="C427" s="81">
        <v>824967.91</v>
      </c>
      <c r="D427" s="82">
        <v>1124</v>
      </c>
      <c r="E427" s="83">
        <v>-356728.58</v>
      </c>
      <c r="F427" s="84">
        <v>-399</v>
      </c>
      <c r="G427" s="85">
        <f t="shared" ref="G427:H438" si="61">C427+E427</f>
        <v>468239.33</v>
      </c>
      <c r="H427" s="86">
        <f t="shared" si="61"/>
        <v>725</v>
      </c>
    </row>
    <row r="428" spans="1:20" s="88" customFormat="1" ht="11.25" customHeight="1" outlineLevel="2" x14ac:dyDescent="0.2">
      <c r="A428" s="80"/>
      <c r="B428" s="80" t="s">
        <v>15</v>
      </c>
      <c r="C428" s="81">
        <v>824967.91</v>
      </c>
      <c r="D428" s="82">
        <v>1124</v>
      </c>
      <c r="E428" s="83">
        <v>-234927.65</v>
      </c>
      <c r="F428" s="84">
        <v>-262</v>
      </c>
      <c r="G428" s="85">
        <f t="shared" si="61"/>
        <v>590040.26</v>
      </c>
      <c r="H428" s="86">
        <f t="shared" si="61"/>
        <v>862</v>
      </c>
      <c r="I428" s="87"/>
      <c r="J428" s="87"/>
      <c r="K428" s="87"/>
      <c r="L428" s="87"/>
      <c r="M428" s="87"/>
      <c r="N428" s="87"/>
      <c r="O428" s="87"/>
      <c r="P428" s="87"/>
      <c r="Q428" s="87"/>
      <c r="R428" s="87"/>
      <c r="S428" s="87"/>
      <c r="T428" s="87"/>
    </row>
    <row r="429" spans="1:20" s="88" customFormat="1" ht="11.25" customHeight="1" outlineLevel="2" x14ac:dyDescent="0.2">
      <c r="A429" s="80"/>
      <c r="B429" s="80" t="s">
        <v>16</v>
      </c>
      <c r="C429" s="81">
        <v>824967.91</v>
      </c>
      <c r="D429" s="82">
        <v>1124</v>
      </c>
      <c r="E429" s="83">
        <v>-214392.79</v>
      </c>
      <c r="F429" s="84">
        <v>-240</v>
      </c>
      <c r="G429" s="85">
        <f t="shared" si="61"/>
        <v>610575.12</v>
      </c>
      <c r="H429" s="86">
        <f t="shared" si="61"/>
        <v>884</v>
      </c>
      <c r="I429" s="87"/>
      <c r="J429" s="87"/>
      <c r="K429" s="87"/>
      <c r="L429" s="87"/>
      <c r="M429" s="87"/>
      <c r="N429" s="87"/>
      <c r="O429" s="87"/>
      <c r="P429" s="87"/>
      <c r="Q429" s="87"/>
      <c r="R429" s="87"/>
      <c r="S429" s="87"/>
      <c r="T429" s="87"/>
    </row>
    <row r="430" spans="1:20" s="88" customFormat="1" ht="11.25" customHeight="1" outlineLevel="2" x14ac:dyDescent="0.2">
      <c r="A430" s="80"/>
      <c r="B430" s="80" t="s">
        <v>3</v>
      </c>
      <c r="C430" s="81">
        <v>824967.91</v>
      </c>
      <c r="D430" s="82">
        <v>1124</v>
      </c>
      <c r="E430" s="83">
        <v>-264404.64</v>
      </c>
      <c r="F430" s="84">
        <v>-295</v>
      </c>
      <c r="G430" s="85">
        <f t="shared" si="61"/>
        <v>560563.27</v>
      </c>
      <c r="H430" s="86">
        <f t="shared" si="61"/>
        <v>829</v>
      </c>
      <c r="I430" s="87"/>
      <c r="J430" s="87"/>
      <c r="K430" s="87"/>
      <c r="L430" s="87"/>
      <c r="M430" s="87"/>
      <c r="N430" s="87"/>
      <c r="O430" s="87"/>
      <c r="P430" s="87"/>
      <c r="Q430" s="87"/>
      <c r="R430" s="87"/>
      <c r="S430" s="87"/>
      <c r="T430" s="87"/>
    </row>
    <row r="431" spans="1:20" s="88" customFormat="1" ht="11.25" customHeight="1" outlineLevel="2" x14ac:dyDescent="0.2">
      <c r="A431" s="80"/>
      <c r="B431" s="80" t="s">
        <v>4</v>
      </c>
      <c r="C431" s="81">
        <v>824967.91</v>
      </c>
      <c r="D431" s="82">
        <v>1124</v>
      </c>
      <c r="E431" s="83">
        <v>-343362.11</v>
      </c>
      <c r="F431" s="84">
        <v>-383</v>
      </c>
      <c r="G431" s="85">
        <f t="shared" si="61"/>
        <v>481605.8</v>
      </c>
      <c r="H431" s="86">
        <f t="shared" si="61"/>
        <v>741</v>
      </c>
      <c r="I431" s="87"/>
      <c r="J431" s="87"/>
      <c r="K431" s="87"/>
      <c r="L431" s="87"/>
      <c r="M431" s="87"/>
      <c r="N431" s="87"/>
      <c r="O431" s="87"/>
      <c r="P431" s="87"/>
      <c r="Q431" s="87"/>
      <c r="R431" s="87"/>
      <c r="S431" s="87"/>
      <c r="T431" s="87"/>
    </row>
    <row r="432" spans="1:20" s="88" customFormat="1" ht="11.25" customHeight="1" outlineLevel="2" x14ac:dyDescent="0.2">
      <c r="A432" s="80"/>
      <c r="B432" s="80" t="s">
        <v>5</v>
      </c>
      <c r="C432" s="81">
        <v>824967.91</v>
      </c>
      <c r="D432" s="82">
        <v>1124</v>
      </c>
      <c r="E432" s="83">
        <v>-388151.13</v>
      </c>
      <c r="F432" s="84">
        <v>-433</v>
      </c>
      <c r="G432" s="85">
        <f t="shared" si="61"/>
        <v>436816.78</v>
      </c>
      <c r="H432" s="86">
        <f t="shared" si="61"/>
        <v>691</v>
      </c>
      <c r="I432" s="87"/>
      <c r="J432" s="87"/>
      <c r="K432" s="87"/>
      <c r="L432" s="87"/>
      <c r="M432" s="87"/>
      <c r="N432" s="87"/>
      <c r="O432" s="87"/>
      <c r="P432" s="87"/>
      <c r="Q432" s="87"/>
      <c r="R432" s="87"/>
      <c r="S432" s="87"/>
      <c r="T432" s="87"/>
    </row>
    <row r="433" spans="1:20" s="88" customFormat="1" ht="11.25" customHeight="1" outlineLevel="2" x14ac:dyDescent="0.2">
      <c r="A433" s="80"/>
      <c r="B433" s="80" t="s">
        <v>6</v>
      </c>
      <c r="C433" s="81">
        <v>824967.91</v>
      </c>
      <c r="D433" s="82">
        <v>1124</v>
      </c>
      <c r="E433" s="83">
        <v>0</v>
      </c>
      <c r="F433" s="84">
        <v>0</v>
      </c>
      <c r="G433" s="85">
        <f t="shared" si="61"/>
        <v>824967.91</v>
      </c>
      <c r="H433" s="86">
        <f t="shared" si="61"/>
        <v>1124</v>
      </c>
      <c r="I433" s="87"/>
      <c r="J433" s="87"/>
      <c r="K433" s="87"/>
      <c r="L433" s="87"/>
      <c r="M433" s="87"/>
      <c r="N433" s="87"/>
      <c r="O433" s="87"/>
      <c r="P433" s="87"/>
      <c r="Q433" s="87"/>
      <c r="R433" s="87"/>
      <c r="S433" s="87"/>
      <c r="T433" s="87"/>
    </row>
    <row r="434" spans="1:20" s="88" customFormat="1" ht="11.25" customHeight="1" outlineLevel="2" x14ac:dyDescent="0.2">
      <c r="A434" s="80"/>
      <c r="B434" s="80" t="s">
        <v>7</v>
      </c>
      <c r="C434" s="81">
        <v>824967.91</v>
      </c>
      <c r="D434" s="82">
        <v>1124</v>
      </c>
      <c r="E434" s="83">
        <v>0</v>
      </c>
      <c r="F434" s="84">
        <v>0</v>
      </c>
      <c r="G434" s="85">
        <f t="shared" si="61"/>
        <v>824967.91</v>
      </c>
      <c r="H434" s="86">
        <f t="shared" si="61"/>
        <v>1124</v>
      </c>
      <c r="I434" s="87"/>
      <c r="J434" s="87"/>
      <c r="K434" s="87"/>
      <c r="L434" s="87"/>
      <c r="M434" s="87"/>
      <c r="N434" s="87"/>
      <c r="O434" s="87"/>
      <c r="P434" s="87"/>
      <c r="Q434" s="87"/>
      <c r="R434" s="87"/>
      <c r="S434" s="87"/>
      <c r="T434" s="87"/>
    </row>
    <row r="435" spans="1:20" s="87" customFormat="1" ht="11.25" customHeight="1" outlineLevel="2" x14ac:dyDescent="0.2">
      <c r="A435" s="80"/>
      <c r="B435" s="80" t="s">
        <v>8</v>
      </c>
      <c r="C435" s="81">
        <v>824967.91</v>
      </c>
      <c r="D435" s="82">
        <v>1124</v>
      </c>
      <c r="E435" s="83">
        <v>0</v>
      </c>
      <c r="F435" s="84">
        <v>0</v>
      </c>
      <c r="G435" s="85">
        <f t="shared" si="61"/>
        <v>824967.91</v>
      </c>
      <c r="H435" s="86">
        <f t="shared" si="61"/>
        <v>1124</v>
      </c>
    </row>
    <row r="436" spans="1:20" s="87" customFormat="1" ht="11.25" customHeight="1" outlineLevel="2" x14ac:dyDescent="0.2">
      <c r="A436" s="80"/>
      <c r="B436" s="80" t="s">
        <v>9</v>
      </c>
      <c r="C436" s="81">
        <v>824967.91</v>
      </c>
      <c r="D436" s="82">
        <v>1124</v>
      </c>
      <c r="E436" s="83">
        <v>-199484.57</v>
      </c>
      <c r="F436" s="84">
        <v>-223</v>
      </c>
      <c r="G436" s="85">
        <f t="shared" si="61"/>
        <v>625483.34</v>
      </c>
      <c r="H436" s="86">
        <f t="shared" si="61"/>
        <v>901</v>
      </c>
    </row>
    <row r="437" spans="1:20" s="87" customFormat="1" ht="11.25" customHeight="1" outlineLevel="2" x14ac:dyDescent="0.2">
      <c r="A437" s="80"/>
      <c r="B437" s="80" t="s">
        <v>10</v>
      </c>
      <c r="C437" s="81">
        <v>824967.91</v>
      </c>
      <c r="D437" s="82">
        <v>1124</v>
      </c>
      <c r="E437" s="83">
        <v>-199484.57</v>
      </c>
      <c r="F437" s="84">
        <v>-223</v>
      </c>
      <c r="G437" s="85">
        <f t="shared" si="61"/>
        <v>625483.34</v>
      </c>
      <c r="H437" s="86">
        <f t="shared" si="61"/>
        <v>901</v>
      </c>
    </row>
    <row r="438" spans="1:20" s="87" customFormat="1" ht="11.25" customHeight="1" outlineLevel="2" x14ac:dyDescent="0.2">
      <c r="A438" s="80"/>
      <c r="B438" s="80" t="s">
        <v>11</v>
      </c>
      <c r="C438" s="81">
        <v>822765.99</v>
      </c>
      <c r="D438" s="82">
        <v>1121</v>
      </c>
      <c r="E438" s="83">
        <v>-199484.57</v>
      </c>
      <c r="F438" s="84">
        <v>-222</v>
      </c>
      <c r="G438" s="85">
        <f t="shared" si="61"/>
        <v>623281.42000000004</v>
      </c>
      <c r="H438" s="86">
        <f t="shared" si="61"/>
        <v>899</v>
      </c>
    </row>
    <row r="439" spans="1:20" s="74" customFormat="1" ht="11.25" customHeight="1" x14ac:dyDescent="0.15">
      <c r="A439" s="73" t="s">
        <v>202</v>
      </c>
      <c r="B439" s="236" t="s">
        <v>203</v>
      </c>
      <c r="C439" s="237"/>
      <c r="D439" s="237"/>
      <c r="E439" s="237"/>
      <c r="F439" s="237"/>
      <c r="G439" s="237"/>
      <c r="H439" s="238"/>
    </row>
    <row r="440" spans="1:20" s="74" customFormat="1" ht="11.25" customHeight="1" outlineLevel="1" x14ac:dyDescent="0.15">
      <c r="A440" s="75"/>
      <c r="B440" s="75" t="s">
        <v>171</v>
      </c>
      <c r="C440" s="76">
        <f>SUM(C441:C452)</f>
        <v>5806640</v>
      </c>
      <c r="D440" s="77">
        <f t="shared" ref="D440:H440" si="62">SUM(D441:D452)</f>
        <v>8933</v>
      </c>
      <c r="E440" s="78">
        <f t="shared" si="62"/>
        <v>-782531.1</v>
      </c>
      <c r="F440" s="79">
        <f t="shared" si="62"/>
        <v>-1224</v>
      </c>
      <c r="G440" s="76">
        <f t="shared" si="62"/>
        <v>5024108.9000000004</v>
      </c>
      <c r="H440" s="76">
        <f t="shared" si="62"/>
        <v>7709</v>
      </c>
    </row>
    <row r="441" spans="1:20" s="87" customFormat="1" ht="11.25" customHeight="1" outlineLevel="2" x14ac:dyDescent="0.2">
      <c r="A441" s="80"/>
      <c r="B441" s="80" t="s">
        <v>14</v>
      </c>
      <c r="C441" s="81">
        <v>483615.82</v>
      </c>
      <c r="D441" s="82">
        <v>744</v>
      </c>
      <c r="E441" s="83">
        <v>-48785.04</v>
      </c>
      <c r="F441" s="84">
        <v>-76</v>
      </c>
      <c r="G441" s="85">
        <f t="shared" ref="G441:H452" si="63">C441+E441</f>
        <v>434830.78</v>
      </c>
      <c r="H441" s="86">
        <f t="shared" si="63"/>
        <v>668</v>
      </c>
    </row>
    <row r="442" spans="1:20" s="88" customFormat="1" ht="11.25" customHeight="1" outlineLevel="2" x14ac:dyDescent="0.2">
      <c r="A442" s="80"/>
      <c r="B442" s="80" t="s">
        <v>15</v>
      </c>
      <c r="C442" s="81">
        <v>483615.82</v>
      </c>
      <c r="D442" s="82">
        <v>744</v>
      </c>
      <c r="E442" s="83">
        <v>-78665.399999999994</v>
      </c>
      <c r="F442" s="84">
        <v>-123</v>
      </c>
      <c r="G442" s="85">
        <f t="shared" si="63"/>
        <v>404950.42</v>
      </c>
      <c r="H442" s="86">
        <f t="shared" si="63"/>
        <v>621</v>
      </c>
      <c r="I442" s="87"/>
      <c r="J442" s="87"/>
      <c r="K442" s="87"/>
      <c r="L442" s="87"/>
      <c r="M442" s="87"/>
      <c r="N442" s="87"/>
      <c r="O442" s="87"/>
      <c r="P442" s="87"/>
      <c r="Q442" s="87"/>
      <c r="R442" s="87"/>
      <c r="S442" s="87"/>
      <c r="T442" s="87"/>
    </row>
    <row r="443" spans="1:20" s="88" customFormat="1" ht="11.25" customHeight="1" outlineLevel="2" x14ac:dyDescent="0.2">
      <c r="A443" s="80"/>
      <c r="B443" s="80" t="s">
        <v>16</v>
      </c>
      <c r="C443" s="81">
        <v>483615.82</v>
      </c>
      <c r="D443" s="82">
        <v>744</v>
      </c>
      <c r="E443" s="83">
        <v>-77099.8</v>
      </c>
      <c r="F443" s="84">
        <v>-120</v>
      </c>
      <c r="G443" s="85">
        <f t="shared" si="63"/>
        <v>406516.02</v>
      </c>
      <c r="H443" s="86">
        <f t="shared" si="63"/>
        <v>624</v>
      </c>
      <c r="I443" s="87"/>
      <c r="J443" s="87"/>
      <c r="K443" s="87"/>
      <c r="L443" s="87"/>
      <c r="M443" s="87"/>
      <c r="N443" s="87"/>
      <c r="O443" s="87"/>
      <c r="P443" s="87"/>
      <c r="Q443" s="87"/>
      <c r="R443" s="87"/>
      <c r="S443" s="87"/>
      <c r="T443" s="87"/>
    </row>
    <row r="444" spans="1:20" s="88" customFormat="1" ht="11.25" customHeight="1" outlineLevel="2" x14ac:dyDescent="0.2">
      <c r="A444" s="80"/>
      <c r="B444" s="80" t="s">
        <v>3</v>
      </c>
      <c r="C444" s="81">
        <v>483615.82</v>
      </c>
      <c r="D444" s="82">
        <v>744</v>
      </c>
      <c r="E444" s="83">
        <v>-78464.960000000006</v>
      </c>
      <c r="F444" s="84">
        <v>-122</v>
      </c>
      <c r="G444" s="85">
        <f t="shared" si="63"/>
        <v>405150.86</v>
      </c>
      <c r="H444" s="86">
        <f t="shared" si="63"/>
        <v>622</v>
      </c>
      <c r="I444" s="87"/>
      <c r="J444" s="87"/>
      <c r="K444" s="87"/>
      <c r="L444" s="87"/>
      <c r="M444" s="87"/>
      <c r="N444" s="87"/>
      <c r="O444" s="87"/>
      <c r="P444" s="87"/>
      <c r="Q444" s="87"/>
      <c r="R444" s="87"/>
      <c r="S444" s="87"/>
      <c r="T444" s="87"/>
    </row>
    <row r="445" spans="1:20" s="88" customFormat="1" ht="11.25" customHeight="1" outlineLevel="2" x14ac:dyDescent="0.2">
      <c r="A445" s="80"/>
      <c r="B445" s="80" t="s">
        <v>4</v>
      </c>
      <c r="C445" s="81">
        <v>483615.82</v>
      </c>
      <c r="D445" s="82">
        <v>744</v>
      </c>
      <c r="E445" s="83">
        <v>-114364.15</v>
      </c>
      <c r="F445" s="84">
        <v>-179</v>
      </c>
      <c r="G445" s="85">
        <f t="shared" si="63"/>
        <v>369251.67</v>
      </c>
      <c r="H445" s="86">
        <f t="shared" si="63"/>
        <v>565</v>
      </c>
      <c r="I445" s="87"/>
      <c r="J445" s="87"/>
      <c r="K445" s="87"/>
      <c r="L445" s="87"/>
      <c r="M445" s="87"/>
      <c r="N445" s="87"/>
      <c r="O445" s="87"/>
      <c r="P445" s="87"/>
      <c r="Q445" s="87"/>
      <c r="R445" s="87"/>
      <c r="S445" s="87"/>
      <c r="T445" s="87"/>
    </row>
    <row r="446" spans="1:20" s="88" customFormat="1" ht="11.25" customHeight="1" outlineLevel="2" x14ac:dyDescent="0.2">
      <c r="A446" s="80"/>
      <c r="B446" s="80" t="s">
        <v>5</v>
      </c>
      <c r="C446" s="81">
        <v>483615.82</v>
      </c>
      <c r="D446" s="82">
        <v>744</v>
      </c>
      <c r="E446" s="83">
        <v>-122801.68</v>
      </c>
      <c r="F446" s="84">
        <v>-193</v>
      </c>
      <c r="G446" s="85">
        <f t="shared" si="63"/>
        <v>360814.14</v>
      </c>
      <c r="H446" s="86">
        <f t="shared" si="63"/>
        <v>551</v>
      </c>
      <c r="I446" s="87"/>
      <c r="J446" s="87"/>
      <c r="K446" s="87"/>
      <c r="L446" s="87"/>
      <c r="M446" s="87"/>
      <c r="N446" s="87"/>
      <c r="O446" s="87"/>
      <c r="P446" s="87"/>
      <c r="Q446" s="87"/>
      <c r="R446" s="87"/>
      <c r="S446" s="87"/>
      <c r="T446" s="87"/>
    </row>
    <row r="447" spans="1:20" s="88" customFormat="1" ht="11.25" customHeight="1" outlineLevel="2" x14ac:dyDescent="0.2">
      <c r="A447" s="80"/>
      <c r="B447" s="80" t="s">
        <v>6</v>
      </c>
      <c r="C447" s="81">
        <v>483615.82</v>
      </c>
      <c r="D447" s="82">
        <v>744</v>
      </c>
      <c r="E447" s="83">
        <v>-64279.65</v>
      </c>
      <c r="F447" s="84">
        <v>-101</v>
      </c>
      <c r="G447" s="85">
        <f t="shared" si="63"/>
        <v>419336.17</v>
      </c>
      <c r="H447" s="86">
        <f t="shared" si="63"/>
        <v>643</v>
      </c>
      <c r="I447" s="87"/>
      <c r="J447" s="87"/>
      <c r="K447" s="87"/>
      <c r="L447" s="87"/>
      <c r="M447" s="87"/>
      <c r="N447" s="87"/>
      <c r="O447" s="87"/>
      <c r="P447" s="87"/>
      <c r="Q447" s="87"/>
      <c r="R447" s="87"/>
      <c r="S447" s="87"/>
      <c r="T447" s="87"/>
    </row>
    <row r="448" spans="1:20" s="87" customFormat="1" ht="11.25" customHeight="1" outlineLevel="2" x14ac:dyDescent="0.2">
      <c r="A448" s="80"/>
      <c r="B448" s="80" t="s">
        <v>7</v>
      </c>
      <c r="C448" s="81">
        <v>483615.82</v>
      </c>
      <c r="D448" s="82">
        <v>744</v>
      </c>
      <c r="E448" s="83">
        <v>0</v>
      </c>
      <c r="F448" s="84">
        <v>0</v>
      </c>
      <c r="G448" s="85">
        <f t="shared" si="63"/>
        <v>483615.82</v>
      </c>
      <c r="H448" s="86">
        <f t="shared" si="63"/>
        <v>744</v>
      </c>
    </row>
    <row r="449" spans="1:20" s="87" customFormat="1" ht="11.25" customHeight="1" outlineLevel="2" x14ac:dyDescent="0.2">
      <c r="A449" s="80"/>
      <c r="B449" s="80" t="s">
        <v>8</v>
      </c>
      <c r="C449" s="81">
        <v>483615.82</v>
      </c>
      <c r="D449" s="82">
        <v>744</v>
      </c>
      <c r="E449" s="83">
        <v>0</v>
      </c>
      <c r="F449" s="84">
        <v>0</v>
      </c>
      <c r="G449" s="85">
        <f t="shared" si="63"/>
        <v>483615.82</v>
      </c>
      <c r="H449" s="86">
        <f t="shared" si="63"/>
        <v>744</v>
      </c>
    </row>
    <row r="450" spans="1:20" s="88" customFormat="1" ht="11.25" customHeight="1" outlineLevel="2" x14ac:dyDescent="0.2">
      <c r="A450" s="80"/>
      <c r="B450" s="80" t="s">
        <v>9</v>
      </c>
      <c r="C450" s="81">
        <v>483615.82</v>
      </c>
      <c r="D450" s="82">
        <v>744</v>
      </c>
      <c r="E450" s="83">
        <v>-66023.47</v>
      </c>
      <c r="F450" s="84">
        <v>-103</v>
      </c>
      <c r="G450" s="85">
        <f t="shared" si="63"/>
        <v>417592.35</v>
      </c>
      <c r="H450" s="86">
        <f t="shared" si="63"/>
        <v>641</v>
      </c>
      <c r="I450" s="87"/>
      <c r="J450" s="87"/>
      <c r="K450" s="87"/>
      <c r="L450" s="87"/>
      <c r="M450" s="87"/>
      <c r="N450" s="87"/>
      <c r="O450" s="87"/>
      <c r="P450" s="87"/>
      <c r="Q450" s="87"/>
      <c r="R450" s="87"/>
      <c r="S450" s="87"/>
      <c r="T450" s="87"/>
    </row>
    <row r="451" spans="1:20" s="88" customFormat="1" ht="11.25" customHeight="1" outlineLevel="2" x14ac:dyDescent="0.2">
      <c r="A451" s="80"/>
      <c r="B451" s="80" t="s">
        <v>10</v>
      </c>
      <c r="C451" s="81">
        <v>483615.82</v>
      </c>
      <c r="D451" s="82">
        <v>744</v>
      </c>
      <c r="E451" s="83">
        <v>-66023.47</v>
      </c>
      <c r="F451" s="84">
        <v>-103</v>
      </c>
      <c r="G451" s="85">
        <f t="shared" si="63"/>
        <v>417592.35</v>
      </c>
      <c r="H451" s="86">
        <f t="shared" si="63"/>
        <v>641</v>
      </c>
      <c r="I451" s="87"/>
      <c r="J451" s="87"/>
      <c r="K451" s="87"/>
      <c r="L451" s="87"/>
      <c r="M451" s="87"/>
      <c r="N451" s="87"/>
      <c r="O451" s="87"/>
      <c r="P451" s="87"/>
      <c r="Q451" s="87"/>
      <c r="R451" s="87"/>
      <c r="S451" s="87"/>
      <c r="T451" s="87"/>
    </row>
    <row r="452" spans="1:20" s="88" customFormat="1" ht="11.25" customHeight="1" outlineLevel="2" x14ac:dyDescent="0.2">
      <c r="A452" s="80"/>
      <c r="B452" s="80" t="s">
        <v>11</v>
      </c>
      <c r="C452" s="81">
        <v>486865.98</v>
      </c>
      <c r="D452" s="82">
        <v>749</v>
      </c>
      <c r="E452" s="83">
        <v>-66023.48</v>
      </c>
      <c r="F452" s="84">
        <v>-104</v>
      </c>
      <c r="G452" s="85">
        <f t="shared" si="63"/>
        <v>420842.5</v>
      </c>
      <c r="H452" s="86">
        <f t="shared" si="63"/>
        <v>645</v>
      </c>
      <c r="I452" s="87"/>
      <c r="J452" s="87"/>
      <c r="K452" s="87"/>
      <c r="L452" s="87"/>
      <c r="M452" s="87"/>
      <c r="N452" s="87"/>
      <c r="O452" s="87"/>
      <c r="P452" s="87"/>
      <c r="Q452" s="87"/>
      <c r="R452" s="87"/>
      <c r="S452" s="87"/>
      <c r="T452" s="87"/>
    </row>
    <row r="453" spans="1:20" s="74" customFormat="1" ht="11.25" customHeight="1" x14ac:dyDescent="0.15">
      <c r="A453" s="73" t="s">
        <v>151</v>
      </c>
      <c r="B453" s="236" t="s">
        <v>152</v>
      </c>
      <c r="C453" s="237"/>
      <c r="D453" s="237"/>
      <c r="E453" s="237"/>
      <c r="F453" s="237"/>
      <c r="G453" s="237"/>
      <c r="H453" s="238"/>
    </row>
    <row r="454" spans="1:20" s="74" customFormat="1" ht="11.25" customHeight="1" outlineLevel="1" x14ac:dyDescent="0.15">
      <c r="A454" s="75"/>
      <c r="B454" s="75" t="s">
        <v>171</v>
      </c>
      <c r="C454" s="76">
        <f>SUM(C455:C466)</f>
        <v>6907420</v>
      </c>
      <c r="D454" s="77">
        <f t="shared" ref="D454:H454" si="64">SUM(D455:D466)</f>
        <v>8450</v>
      </c>
      <c r="E454" s="78">
        <f t="shared" si="64"/>
        <v>-676546.2</v>
      </c>
      <c r="F454" s="79">
        <f t="shared" si="64"/>
        <v>-690</v>
      </c>
      <c r="G454" s="76">
        <f t="shared" si="64"/>
        <v>6230873.7999999998</v>
      </c>
      <c r="H454" s="76">
        <f t="shared" si="64"/>
        <v>7760</v>
      </c>
    </row>
    <row r="455" spans="1:20" s="87" customFormat="1" ht="11.25" customHeight="1" outlineLevel="2" x14ac:dyDescent="0.2">
      <c r="A455" s="80"/>
      <c r="B455" s="80" t="s">
        <v>14</v>
      </c>
      <c r="C455" s="81">
        <v>575482.09</v>
      </c>
      <c r="D455" s="82">
        <v>704</v>
      </c>
      <c r="E455" s="83">
        <v>0</v>
      </c>
      <c r="F455" s="84">
        <v>0</v>
      </c>
      <c r="G455" s="85">
        <f t="shared" ref="G455:H466" si="65">C455+E455</f>
        <v>575482.09</v>
      </c>
      <c r="H455" s="86">
        <f t="shared" si="65"/>
        <v>704</v>
      </c>
    </row>
    <row r="456" spans="1:20" s="87" customFormat="1" ht="11.25" customHeight="1" outlineLevel="2" x14ac:dyDescent="0.2">
      <c r="A456" s="80"/>
      <c r="B456" s="80" t="s">
        <v>15</v>
      </c>
      <c r="C456" s="81">
        <v>575482.09</v>
      </c>
      <c r="D456" s="82">
        <v>704</v>
      </c>
      <c r="E456" s="83">
        <v>0</v>
      </c>
      <c r="F456" s="84">
        <v>0</v>
      </c>
      <c r="G456" s="85">
        <f t="shared" si="65"/>
        <v>575482.09</v>
      </c>
      <c r="H456" s="86">
        <f t="shared" si="65"/>
        <v>704</v>
      </c>
    </row>
    <row r="457" spans="1:20" s="87" customFormat="1" ht="11.25" customHeight="1" outlineLevel="2" x14ac:dyDescent="0.2">
      <c r="A457" s="80"/>
      <c r="B457" s="80" t="s">
        <v>16</v>
      </c>
      <c r="C457" s="81">
        <v>575482.09</v>
      </c>
      <c r="D457" s="82">
        <v>704</v>
      </c>
      <c r="E457" s="83">
        <v>0</v>
      </c>
      <c r="F457" s="84">
        <v>0</v>
      </c>
      <c r="G457" s="85">
        <f t="shared" si="65"/>
        <v>575482.09</v>
      </c>
      <c r="H457" s="86">
        <f t="shared" si="65"/>
        <v>704</v>
      </c>
    </row>
    <row r="458" spans="1:20" s="87" customFormat="1" ht="11.25" customHeight="1" outlineLevel="2" x14ac:dyDescent="0.2">
      <c r="A458" s="80"/>
      <c r="B458" s="80" t="s">
        <v>3</v>
      </c>
      <c r="C458" s="81">
        <v>575482.09</v>
      </c>
      <c r="D458" s="82">
        <v>704</v>
      </c>
      <c r="E458" s="83">
        <v>0</v>
      </c>
      <c r="F458" s="84">
        <v>0</v>
      </c>
      <c r="G458" s="85">
        <f t="shared" si="65"/>
        <v>575482.09</v>
      </c>
      <c r="H458" s="86">
        <f t="shared" si="65"/>
        <v>704</v>
      </c>
    </row>
    <row r="459" spans="1:20" s="88" customFormat="1" ht="11.25" customHeight="1" outlineLevel="2" x14ac:dyDescent="0.2">
      <c r="A459" s="80"/>
      <c r="B459" s="80" t="s">
        <v>4</v>
      </c>
      <c r="C459" s="81">
        <v>575482.09</v>
      </c>
      <c r="D459" s="82">
        <v>704</v>
      </c>
      <c r="E459" s="83">
        <v>0</v>
      </c>
      <c r="F459" s="84">
        <v>0</v>
      </c>
      <c r="G459" s="85">
        <f t="shared" si="65"/>
        <v>575482.09</v>
      </c>
      <c r="H459" s="86">
        <f t="shared" si="65"/>
        <v>704</v>
      </c>
      <c r="I459" s="87"/>
      <c r="J459" s="87"/>
      <c r="K459" s="87"/>
      <c r="L459" s="87"/>
      <c r="M459" s="87"/>
      <c r="N459" s="87"/>
      <c r="O459" s="87"/>
      <c r="P459" s="87"/>
      <c r="Q459" s="87"/>
      <c r="R459" s="87"/>
      <c r="S459" s="87"/>
      <c r="T459" s="87"/>
    </row>
    <row r="460" spans="1:20" s="88" customFormat="1" ht="11.25" customHeight="1" outlineLevel="2" x14ac:dyDescent="0.2">
      <c r="A460" s="80"/>
      <c r="B460" s="80" t="s">
        <v>5</v>
      </c>
      <c r="C460" s="81">
        <v>575482.09</v>
      </c>
      <c r="D460" s="82">
        <v>704</v>
      </c>
      <c r="E460" s="83">
        <v>-149741.82</v>
      </c>
      <c r="F460" s="84">
        <v>-153</v>
      </c>
      <c r="G460" s="85">
        <f t="shared" si="65"/>
        <v>425740.27</v>
      </c>
      <c r="H460" s="86">
        <f t="shared" si="65"/>
        <v>551</v>
      </c>
      <c r="I460" s="87"/>
      <c r="J460" s="87"/>
      <c r="K460" s="87"/>
      <c r="L460" s="87"/>
      <c r="M460" s="87"/>
      <c r="N460" s="87"/>
      <c r="O460" s="87"/>
      <c r="P460" s="87"/>
      <c r="Q460" s="87"/>
      <c r="R460" s="87"/>
      <c r="S460" s="87"/>
      <c r="T460" s="87"/>
    </row>
    <row r="461" spans="1:20" s="88" customFormat="1" ht="11.25" customHeight="1" outlineLevel="2" x14ac:dyDescent="0.2">
      <c r="A461" s="80"/>
      <c r="B461" s="80" t="s">
        <v>6</v>
      </c>
      <c r="C461" s="81">
        <v>575482.09</v>
      </c>
      <c r="D461" s="82">
        <v>704</v>
      </c>
      <c r="E461" s="83">
        <v>-191308.39</v>
      </c>
      <c r="F461" s="84">
        <v>-195</v>
      </c>
      <c r="G461" s="85">
        <f t="shared" si="65"/>
        <v>384173.7</v>
      </c>
      <c r="H461" s="86">
        <f t="shared" si="65"/>
        <v>509</v>
      </c>
      <c r="I461" s="87"/>
      <c r="J461" s="87"/>
      <c r="K461" s="87"/>
      <c r="L461" s="87"/>
      <c r="M461" s="87"/>
      <c r="N461" s="87"/>
      <c r="O461" s="87"/>
      <c r="P461" s="87"/>
      <c r="Q461" s="87"/>
      <c r="R461" s="87"/>
      <c r="S461" s="87"/>
      <c r="T461" s="87"/>
    </row>
    <row r="462" spans="1:20" s="87" customFormat="1" ht="11.25" customHeight="1" outlineLevel="2" x14ac:dyDescent="0.2">
      <c r="A462" s="80"/>
      <c r="B462" s="80" t="s">
        <v>7</v>
      </c>
      <c r="C462" s="81">
        <v>575482.09</v>
      </c>
      <c r="D462" s="82">
        <v>704</v>
      </c>
      <c r="E462" s="83">
        <v>-103893.58</v>
      </c>
      <c r="F462" s="84">
        <v>-127</v>
      </c>
      <c r="G462" s="85">
        <f t="shared" si="65"/>
        <v>471588.51</v>
      </c>
      <c r="H462" s="86">
        <f t="shared" si="65"/>
        <v>577</v>
      </c>
    </row>
    <row r="463" spans="1:20" s="87" customFormat="1" ht="11.25" customHeight="1" outlineLevel="2" x14ac:dyDescent="0.2">
      <c r="A463" s="80"/>
      <c r="B463" s="80" t="s">
        <v>8</v>
      </c>
      <c r="C463" s="81">
        <v>575482.09</v>
      </c>
      <c r="D463" s="82">
        <v>704</v>
      </c>
      <c r="E463" s="83">
        <v>-61239.67</v>
      </c>
      <c r="F463" s="84">
        <v>-63</v>
      </c>
      <c r="G463" s="85">
        <f t="shared" si="65"/>
        <v>514242.42</v>
      </c>
      <c r="H463" s="86">
        <f t="shared" si="65"/>
        <v>641</v>
      </c>
    </row>
    <row r="464" spans="1:20" s="87" customFormat="1" ht="11.25" customHeight="1" outlineLevel="2" x14ac:dyDescent="0.2">
      <c r="A464" s="80"/>
      <c r="B464" s="80" t="s">
        <v>9</v>
      </c>
      <c r="C464" s="81">
        <v>575482.09</v>
      </c>
      <c r="D464" s="82">
        <v>704</v>
      </c>
      <c r="E464" s="83">
        <v>-56787.58</v>
      </c>
      <c r="F464" s="84">
        <v>-51</v>
      </c>
      <c r="G464" s="85">
        <f t="shared" si="65"/>
        <v>518694.51</v>
      </c>
      <c r="H464" s="86">
        <f t="shared" si="65"/>
        <v>653</v>
      </c>
    </row>
    <row r="465" spans="1:20" s="87" customFormat="1" ht="11.25" customHeight="1" outlineLevel="2" x14ac:dyDescent="0.2">
      <c r="A465" s="80"/>
      <c r="B465" s="80" t="s">
        <v>10</v>
      </c>
      <c r="C465" s="81">
        <v>575482.09</v>
      </c>
      <c r="D465" s="82">
        <v>704</v>
      </c>
      <c r="E465" s="83">
        <v>-56787.58</v>
      </c>
      <c r="F465" s="84">
        <v>-51</v>
      </c>
      <c r="G465" s="85">
        <f t="shared" si="65"/>
        <v>518694.51</v>
      </c>
      <c r="H465" s="86">
        <f t="shared" si="65"/>
        <v>653</v>
      </c>
    </row>
    <row r="466" spans="1:20" s="87" customFormat="1" ht="11.25" customHeight="1" outlineLevel="2" x14ac:dyDescent="0.2">
      <c r="A466" s="80"/>
      <c r="B466" s="80" t="s">
        <v>11</v>
      </c>
      <c r="C466" s="81">
        <v>577117.01</v>
      </c>
      <c r="D466" s="82">
        <v>706</v>
      </c>
      <c r="E466" s="83">
        <v>-56787.58</v>
      </c>
      <c r="F466" s="84">
        <v>-50</v>
      </c>
      <c r="G466" s="85">
        <f t="shared" si="65"/>
        <v>520329.43</v>
      </c>
      <c r="H466" s="86">
        <f t="shared" si="65"/>
        <v>656</v>
      </c>
    </row>
    <row r="467" spans="1:20" s="74" customFormat="1" ht="11.25" customHeight="1" x14ac:dyDescent="0.15">
      <c r="A467" s="73" t="s">
        <v>204</v>
      </c>
      <c r="B467" s="236" t="s">
        <v>205</v>
      </c>
      <c r="C467" s="237"/>
      <c r="D467" s="237"/>
      <c r="E467" s="237"/>
      <c r="F467" s="237"/>
      <c r="G467" s="237"/>
      <c r="H467" s="238"/>
    </row>
    <row r="468" spans="1:20" s="74" customFormat="1" ht="11.25" customHeight="1" outlineLevel="1" x14ac:dyDescent="0.15">
      <c r="A468" s="75"/>
      <c r="B468" s="75" t="s">
        <v>171</v>
      </c>
      <c r="C468" s="76">
        <f>SUM(C469:C480)</f>
        <v>2483545</v>
      </c>
      <c r="D468" s="77">
        <f t="shared" ref="D468:H468" si="66">SUM(D469:D480)</f>
        <v>3043</v>
      </c>
      <c r="E468" s="78">
        <f t="shared" si="66"/>
        <v>-448724.8</v>
      </c>
      <c r="F468" s="79">
        <f t="shared" si="66"/>
        <v>-463</v>
      </c>
      <c r="G468" s="76">
        <f t="shared" si="66"/>
        <v>2034820.2</v>
      </c>
      <c r="H468" s="76">
        <f t="shared" si="66"/>
        <v>2580</v>
      </c>
    </row>
    <row r="469" spans="1:20" s="87" customFormat="1" ht="11.25" customHeight="1" outlineLevel="2" x14ac:dyDescent="0.2">
      <c r="A469" s="80"/>
      <c r="B469" s="80" t="s">
        <v>14</v>
      </c>
      <c r="C469" s="81">
        <v>207302.15</v>
      </c>
      <c r="D469" s="82">
        <v>254</v>
      </c>
      <c r="E469" s="83">
        <v>0</v>
      </c>
      <c r="F469" s="84">
        <v>0</v>
      </c>
      <c r="G469" s="85">
        <f t="shared" ref="G469:H480" si="67">C469+E469</f>
        <v>207302.15</v>
      </c>
      <c r="H469" s="86">
        <f t="shared" si="67"/>
        <v>254</v>
      </c>
    </row>
    <row r="470" spans="1:20" s="87" customFormat="1" ht="11.25" customHeight="1" outlineLevel="2" x14ac:dyDescent="0.2">
      <c r="A470" s="80"/>
      <c r="B470" s="80" t="s">
        <v>15</v>
      </c>
      <c r="C470" s="81">
        <v>207302.15</v>
      </c>
      <c r="D470" s="82">
        <v>254</v>
      </c>
      <c r="E470" s="83">
        <v>0</v>
      </c>
      <c r="F470" s="84">
        <v>0</v>
      </c>
      <c r="G470" s="85">
        <f t="shared" si="67"/>
        <v>207302.15</v>
      </c>
      <c r="H470" s="86">
        <f t="shared" si="67"/>
        <v>254</v>
      </c>
    </row>
    <row r="471" spans="1:20" s="87" customFormat="1" ht="11.25" customHeight="1" outlineLevel="2" x14ac:dyDescent="0.2">
      <c r="A471" s="80"/>
      <c r="B471" s="80" t="s">
        <v>16</v>
      </c>
      <c r="C471" s="81">
        <v>207302.15</v>
      </c>
      <c r="D471" s="82">
        <v>254</v>
      </c>
      <c r="E471" s="83">
        <v>0</v>
      </c>
      <c r="F471" s="84">
        <v>0</v>
      </c>
      <c r="G471" s="85">
        <f t="shared" si="67"/>
        <v>207302.15</v>
      </c>
      <c r="H471" s="86">
        <f t="shared" si="67"/>
        <v>254</v>
      </c>
    </row>
    <row r="472" spans="1:20" s="88" customFormat="1" ht="11.25" customHeight="1" outlineLevel="2" x14ac:dyDescent="0.2">
      <c r="A472" s="80"/>
      <c r="B472" s="80" t="s">
        <v>3</v>
      </c>
      <c r="C472" s="81">
        <v>207302.15</v>
      </c>
      <c r="D472" s="82">
        <v>254</v>
      </c>
      <c r="E472" s="83">
        <v>0</v>
      </c>
      <c r="F472" s="84">
        <v>0</v>
      </c>
      <c r="G472" s="85">
        <f t="shared" si="67"/>
        <v>207302.15</v>
      </c>
      <c r="H472" s="86">
        <f t="shared" si="67"/>
        <v>254</v>
      </c>
      <c r="I472" s="87"/>
      <c r="J472" s="87"/>
      <c r="K472" s="87"/>
      <c r="L472" s="87"/>
      <c r="M472" s="87"/>
      <c r="N472" s="87"/>
      <c r="O472" s="87"/>
      <c r="P472" s="87"/>
      <c r="Q472" s="87"/>
      <c r="R472" s="87"/>
      <c r="S472" s="87"/>
      <c r="T472" s="87"/>
    </row>
    <row r="473" spans="1:20" s="88" customFormat="1" ht="11.25" customHeight="1" outlineLevel="2" x14ac:dyDescent="0.2">
      <c r="A473" s="80"/>
      <c r="B473" s="80" t="s">
        <v>4</v>
      </c>
      <c r="C473" s="81">
        <v>207302.15</v>
      </c>
      <c r="D473" s="82">
        <v>254</v>
      </c>
      <c r="E473" s="83">
        <v>-126855.77</v>
      </c>
      <c r="F473" s="84">
        <v>-131</v>
      </c>
      <c r="G473" s="85">
        <f t="shared" si="67"/>
        <v>80446.38</v>
      </c>
      <c r="H473" s="86">
        <f t="shared" si="67"/>
        <v>123</v>
      </c>
      <c r="I473" s="87"/>
      <c r="J473" s="87"/>
      <c r="K473" s="87"/>
      <c r="L473" s="87"/>
      <c r="M473" s="87"/>
      <c r="N473" s="87"/>
      <c r="O473" s="87"/>
      <c r="P473" s="87"/>
      <c r="Q473" s="87"/>
      <c r="R473" s="87"/>
      <c r="S473" s="87"/>
      <c r="T473" s="87"/>
    </row>
    <row r="474" spans="1:20" s="88" customFormat="1" ht="11.25" customHeight="1" outlineLevel="2" x14ac:dyDescent="0.2">
      <c r="A474" s="80"/>
      <c r="B474" s="80" t="s">
        <v>5</v>
      </c>
      <c r="C474" s="81">
        <v>207302.15</v>
      </c>
      <c r="D474" s="82">
        <v>254</v>
      </c>
      <c r="E474" s="83">
        <v>-149727.78</v>
      </c>
      <c r="F474" s="84">
        <v>-154</v>
      </c>
      <c r="G474" s="85">
        <f t="shared" si="67"/>
        <v>57574.37</v>
      </c>
      <c r="H474" s="86">
        <f t="shared" si="67"/>
        <v>100</v>
      </c>
      <c r="I474" s="87"/>
      <c r="J474" s="87"/>
      <c r="K474" s="87"/>
      <c r="L474" s="87"/>
      <c r="M474" s="87"/>
      <c r="N474" s="87"/>
      <c r="O474" s="87"/>
      <c r="P474" s="87"/>
      <c r="Q474" s="87"/>
      <c r="R474" s="87"/>
      <c r="S474" s="87"/>
      <c r="T474" s="87"/>
    </row>
    <row r="475" spans="1:20" s="88" customFormat="1" ht="11.25" customHeight="1" outlineLevel="2" x14ac:dyDescent="0.2">
      <c r="A475" s="80"/>
      <c r="B475" s="80" t="s">
        <v>6</v>
      </c>
      <c r="C475" s="81">
        <v>207302.15</v>
      </c>
      <c r="D475" s="82">
        <v>254</v>
      </c>
      <c r="E475" s="83">
        <v>0</v>
      </c>
      <c r="F475" s="84">
        <v>0</v>
      </c>
      <c r="G475" s="85">
        <f t="shared" si="67"/>
        <v>207302.15</v>
      </c>
      <c r="H475" s="86">
        <f t="shared" si="67"/>
        <v>254</v>
      </c>
      <c r="I475" s="87"/>
      <c r="J475" s="87"/>
      <c r="K475" s="87"/>
      <c r="L475" s="87"/>
      <c r="M475" s="87"/>
      <c r="N475" s="87"/>
      <c r="O475" s="87"/>
      <c r="P475" s="87"/>
      <c r="Q475" s="87"/>
      <c r="R475" s="87"/>
      <c r="S475" s="87"/>
      <c r="T475" s="87"/>
    </row>
    <row r="476" spans="1:20" s="88" customFormat="1" ht="11.25" customHeight="1" outlineLevel="2" x14ac:dyDescent="0.2">
      <c r="A476" s="80"/>
      <c r="B476" s="80" t="s">
        <v>7</v>
      </c>
      <c r="C476" s="81">
        <v>207302.15</v>
      </c>
      <c r="D476" s="82">
        <v>254</v>
      </c>
      <c r="E476" s="83">
        <v>-63020.65</v>
      </c>
      <c r="F476" s="84">
        <v>-65</v>
      </c>
      <c r="G476" s="85">
        <f t="shared" si="67"/>
        <v>144281.5</v>
      </c>
      <c r="H476" s="86">
        <f t="shared" si="67"/>
        <v>189</v>
      </c>
      <c r="I476" s="87"/>
      <c r="J476" s="87"/>
      <c r="K476" s="87"/>
      <c r="L476" s="87"/>
      <c r="M476" s="87"/>
      <c r="N476" s="87"/>
      <c r="O476" s="87"/>
      <c r="P476" s="87"/>
      <c r="Q476" s="87"/>
      <c r="R476" s="87"/>
      <c r="S476" s="87"/>
      <c r="T476" s="87"/>
    </row>
    <row r="477" spans="1:20" s="88" customFormat="1" ht="11.25" customHeight="1" outlineLevel="2" x14ac:dyDescent="0.2">
      <c r="A477" s="80"/>
      <c r="B477" s="80" t="s">
        <v>8</v>
      </c>
      <c r="C477" s="81">
        <v>207302.15</v>
      </c>
      <c r="D477" s="82">
        <v>254</v>
      </c>
      <c r="E477" s="83">
        <v>0</v>
      </c>
      <c r="F477" s="84">
        <v>0</v>
      </c>
      <c r="G477" s="85">
        <f t="shared" si="67"/>
        <v>207302.15</v>
      </c>
      <c r="H477" s="86">
        <f t="shared" si="67"/>
        <v>254</v>
      </c>
      <c r="I477" s="87"/>
      <c r="J477" s="87"/>
      <c r="K477" s="87"/>
      <c r="L477" s="87"/>
      <c r="M477" s="87"/>
      <c r="N477" s="87"/>
      <c r="O477" s="87"/>
      <c r="P477" s="87"/>
      <c r="Q477" s="87"/>
      <c r="R477" s="87"/>
      <c r="S477" s="87"/>
      <c r="T477" s="87"/>
    </row>
    <row r="478" spans="1:20" s="87" customFormat="1" ht="11.25" customHeight="1" outlineLevel="2" x14ac:dyDescent="0.2">
      <c r="A478" s="80"/>
      <c r="B478" s="80" t="s">
        <v>9</v>
      </c>
      <c r="C478" s="81">
        <v>207302.15</v>
      </c>
      <c r="D478" s="82">
        <v>254</v>
      </c>
      <c r="E478" s="83">
        <v>-36373.53</v>
      </c>
      <c r="F478" s="84">
        <v>-38</v>
      </c>
      <c r="G478" s="85">
        <f t="shared" si="67"/>
        <v>170928.62</v>
      </c>
      <c r="H478" s="86">
        <f t="shared" si="67"/>
        <v>216</v>
      </c>
    </row>
    <row r="479" spans="1:20" s="87" customFormat="1" ht="11.25" customHeight="1" outlineLevel="2" x14ac:dyDescent="0.2">
      <c r="A479" s="80"/>
      <c r="B479" s="80" t="s">
        <v>10</v>
      </c>
      <c r="C479" s="81">
        <v>207302.15</v>
      </c>
      <c r="D479" s="82">
        <v>254</v>
      </c>
      <c r="E479" s="83">
        <v>-36373.53</v>
      </c>
      <c r="F479" s="84">
        <v>-38</v>
      </c>
      <c r="G479" s="85">
        <f t="shared" si="67"/>
        <v>170928.62</v>
      </c>
      <c r="H479" s="86">
        <f t="shared" si="67"/>
        <v>216</v>
      </c>
    </row>
    <row r="480" spans="1:20" s="87" customFormat="1" ht="11.25" customHeight="1" outlineLevel="2" x14ac:dyDescent="0.2">
      <c r="A480" s="80"/>
      <c r="B480" s="80" t="s">
        <v>11</v>
      </c>
      <c r="C480" s="81">
        <v>203221.35</v>
      </c>
      <c r="D480" s="82">
        <v>249</v>
      </c>
      <c r="E480" s="83">
        <v>-36373.54</v>
      </c>
      <c r="F480" s="84">
        <v>-37</v>
      </c>
      <c r="G480" s="85">
        <f t="shared" si="67"/>
        <v>166847.81</v>
      </c>
      <c r="H480" s="86">
        <f t="shared" si="67"/>
        <v>212</v>
      </c>
    </row>
    <row r="481" spans="1:20" s="74" customFormat="1" ht="11.25" customHeight="1" x14ac:dyDescent="0.15">
      <c r="A481" s="73" t="s">
        <v>206</v>
      </c>
      <c r="B481" s="236" t="s">
        <v>207</v>
      </c>
      <c r="C481" s="237"/>
      <c r="D481" s="237"/>
      <c r="E481" s="237"/>
      <c r="F481" s="237"/>
      <c r="G481" s="237"/>
      <c r="H481" s="238"/>
    </row>
    <row r="482" spans="1:20" s="74" customFormat="1" ht="11.25" customHeight="1" outlineLevel="1" x14ac:dyDescent="0.15">
      <c r="A482" s="75"/>
      <c r="B482" s="75" t="s">
        <v>171</v>
      </c>
      <c r="C482" s="76">
        <f>SUM(C483:C494)</f>
        <v>4729032</v>
      </c>
      <c r="D482" s="77">
        <f t="shared" ref="D482:H482" si="68">SUM(D483:D494)</f>
        <v>6013</v>
      </c>
      <c r="E482" s="78">
        <f t="shared" si="68"/>
        <v>-238351.95</v>
      </c>
      <c r="F482" s="79">
        <f t="shared" si="68"/>
        <v>-78</v>
      </c>
      <c r="G482" s="76">
        <f t="shared" si="68"/>
        <v>4490680.05</v>
      </c>
      <c r="H482" s="76">
        <f t="shared" si="68"/>
        <v>5935</v>
      </c>
    </row>
    <row r="483" spans="1:20" s="87" customFormat="1" ht="11.25" customHeight="1" outlineLevel="2" x14ac:dyDescent="0.2">
      <c r="A483" s="80"/>
      <c r="B483" s="80" t="s">
        <v>14</v>
      </c>
      <c r="C483" s="81">
        <v>394020.46</v>
      </c>
      <c r="D483" s="82">
        <v>501</v>
      </c>
      <c r="E483" s="83">
        <v>0</v>
      </c>
      <c r="F483" s="84">
        <v>0</v>
      </c>
      <c r="G483" s="85">
        <f t="shared" ref="G483:H494" si="69">C483+E483</f>
        <v>394020.46</v>
      </c>
      <c r="H483" s="86">
        <f t="shared" si="69"/>
        <v>501</v>
      </c>
    </row>
    <row r="484" spans="1:20" s="87" customFormat="1" ht="11.25" customHeight="1" outlineLevel="2" x14ac:dyDescent="0.2">
      <c r="A484" s="80"/>
      <c r="B484" s="80" t="s">
        <v>15</v>
      </c>
      <c r="C484" s="81">
        <v>394020.46</v>
      </c>
      <c r="D484" s="82">
        <v>501</v>
      </c>
      <c r="E484" s="83">
        <v>0</v>
      </c>
      <c r="F484" s="84">
        <v>0</v>
      </c>
      <c r="G484" s="85">
        <f t="shared" si="69"/>
        <v>394020.46</v>
      </c>
      <c r="H484" s="86">
        <f t="shared" si="69"/>
        <v>501</v>
      </c>
    </row>
    <row r="485" spans="1:20" s="88" customFormat="1" ht="11.25" customHeight="1" outlineLevel="2" x14ac:dyDescent="0.2">
      <c r="A485" s="80"/>
      <c r="B485" s="80" t="s">
        <v>16</v>
      </c>
      <c r="C485" s="81">
        <v>394020.46</v>
      </c>
      <c r="D485" s="82">
        <v>501</v>
      </c>
      <c r="E485" s="83">
        <v>0</v>
      </c>
      <c r="F485" s="84">
        <v>0</v>
      </c>
      <c r="G485" s="85">
        <f t="shared" si="69"/>
        <v>394020.46</v>
      </c>
      <c r="H485" s="86">
        <f t="shared" si="69"/>
        <v>501</v>
      </c>
      <c r="I485" s="87"/>
      <c r="J485" s="87"/>
      <c r="K485" s="87"/>
      <c r="L485" s="87"/>
      <c r="M485" s="87"/>
      <c r="N485" s="87"/>
      <c r="O485" s="87"/>
      <c r="P485" s="87"/>
      <c r="Q485" s="87"/>
      <c r="R485" s="87"/>
      <c r="S485" s="87"/>
      <c r="T485" s="87"/>
    </row>
    <row r="486" spans="1:20" s="88" customFormat="1" ht="11.25" customHeight="1" outlineLevel="2" x14ac:dyDescent="0.2">
      <c r="A486" s="80"/>
      <c r="B486" s="80" t="s">
        <v>3</v>
      </c>
      <c r="C486" s="81">
        <v>394020.46</v>
      </c>
      <c r="D486" s="82">
        <v>501</v>
      </c>
      <c r="E486" s="83">
        <v>0</v>
      </c>
      <c r="F486" s="84">
        <v>0</v>
      </c>
      <c r="G486" s="85">
        <f t="shared" si="69"/>
        <v>394020.46</v>
      </c>
      <c r="H486" s="86">
        <f t="shared" si="69"/>
        <v>501</v>
      </c>
      <c r="I486" s="87"/>
      <c r="J486" s="87"/>
      <c r="K486" s="87"/>
      <c r="L486" s="87"/>
      <c r="M486" s="87"/>
      <c r="N486" s="87"/>
      <c r="O486" s="87"/>
      <c r="P486" s="87"/>
      <c r="Q486" s="87"/>
      <c r="R486" s="87"/>
      <c r="S486" s="87"/>
      <c r="T486" s="87"/>
    </row>
    <row r="487" spans="1:20" s="88" customFormat="1" ht="11.25" customHeight="1" outlineLevel="2" x14ac:dyDescent="0.2">
      <c r="A487" s="80"/>
      <c r="B487" s="80" t="s">
        <v>4</v>
      </c>
      <c r="C487" s="81">
        <v>394020.46</v>
      </c>
      <c r="D487" s="82">
        <v>501</v>
      </c>
      <c r="E487" s="83">
        <v>0</v>
      </c>
      <c r="F487" s="84">
        <v>0</v>
      </c>
      <c r="G487" s="85">
        <f t="shared" si="69"/>
        <v>394020.46</v>
      </c>
      <c r="H487" s="86">
        <f t="shared" si="69"/>
        <v>501</v>
      </c>
      <c r="I487" s="87"/>
      <c r="J487" s="87"/>
      <c r="K487" s="87"/>
      <c r="L487" s="87"/>
      <c r="M487" s="87"/>
      <c r="N487" s="87"/>
      <c r="O487" s="87"/>
      <c r="P487" s="87"/>
      <c r="Q487" s="87"/>
      <c r="R487" s="87"/>
      <c r="S487" s="87"/>
      <c r="T487" s="87"/>
    </row>
    <row r="488" spans="1:20" s="88" customFormat="1" ht="11.25" customHeight="1" outlineLevel="2" x14ac:dyDescent="0.2">
      <c r="A488" s="80"/>
      <c r="B488" s="80" t="s">
        <v>5</v>
      </c>
      <c r="C488" s="81">
        <v>394020.46</v>
      </c>
      <c r="D488" s="82">
        <v>501</v>
      </c>
      <c r="E488" s="83">
        <v>-53923.79</v>
      </c>
      <c r="F488" s="84">
        <v>-18</v>
      </c>
      <c r="G488" s="85">
        <f t="shared" si="69"/>
        <v>340096.67</v>
      </c>
      <c r="H488" s="86">
        <f t="shared" si="69"/>
        <v>483</v>
      </c>
      <c r="I488" s="87"/>
      <c r="J488" s="87"/>
      <c r="K488" s="87"/>
      <c r="L488" s="87"/>
      <c r="M488" s="87"/>
      <c r="N488" s="87"/>
      <c r="O488" s="87"/>
      <c r="P488" s="87"/>
      <c r="Q488" s="87"/>
      <c r="R488" s="87"/>
      <c r="S488" s="87"/>
      <c r="T488" s="87"/>
    </row>
    <row r="489" spans="1:20" s="88" customFormat="1" ht="11.25" customHeight="1" outlineLevel="2" x14ac:dyDescent="0.2">
      <c r="A489" s="80"/>
      <c r="B489" s="80" t="s">
        <v>6</v>
      </c>
      <c r="C489" s="81">
        <v>394020.46</v>
      </c>
      <c r="D489" s="82">
        <v>501</v>
      </c>
      <c r="E489" s="83">
        <v>-124250.31</v>
      </c>
      <c r="F489" s="84">
        <v>-41</v>
      </c>
      <c r="G489" s="85">
        <f t="shared" si="69"/>
        <v>269770.15000000002</v>
      </c>
      <c r="H489" s="86">
        <f t="shared" si="69"/>
        <v>460</v>
      </c>
      <c r="I489" s="87"/>
      <c r="J489" s="87"/>
      <c r="K489" s="87"/>
      <c r="L489" s="87"/>
      <c r="M489" s="87"/>
      <c r="N489" s="87"/>
      <c r="O489" s="87"/>
      <c r="P489" s="87"/>
      <c r="Q489" s="87"/>
      <c r="R489" s="87"/>
      <c r="S489" s="87"/>
      <c r="T489" s="87"/>
    </row>
    <row r="490" spans="1:20" s="88" customFormat="1" ht="11.25" customHeight="1" outlineLevel="2" x14ac:dyDescent="0.2">
      <c r="A490" s="80"/>
      <c r="B490" s="80" t="s">
        <v>7</v>
      </c>
      <c r="C490" s="81">
        <v>394020.46</v>
      </c>
      <c r="D490" s="82">
        <v>501</v>
      </c>
      <c r="E490" s="83">
        <v>0</v>
      </c>
      <c r="F490" s="84">
        <v>0</v>
      </c>
      <c r="G490" s="85">
        <f t="shared" si="69"/>
        <v>394020.46</v>
      </c>
      <c r="H490" s="86">
        <f t="shared" si="69"/>
        <v>501</v>
      </c>
      <c r="I490" s="87"/>
      <c r="J490" s="87"/>
      <c r="K490" s="87"/>
      <c r="L490" s="87"/>
      <c r="M490" s="87"/>
      <c r="N490" s="87"/>
      <c r="O490" s="87"/>
      <c r="P490" s="87"/>
      <c r="Q490" s="87"/>
      <c r="R490" s="87"/>
      <c r="S490" s="87"/>
      <c r="T490" s="87"/>
    </row>
    <row r="491" spans="1:20" s="88" customFormat="1" ht="11.25" customHeight="1" outlineLevel="2" x14ac:dyDescent="0.2">
      <c r="A491" s="80"/>
      <c r="B491" s="80" t="s">
        <v>8</v>
      </c>
      <c r="C491" s="81">
        <v>394020.46</v>
      </c>
      <c r="D491" s="82">
        <v>501</v>
      </c>
      <c r="E491" s="83">
        <v>0</v>
      </c>
      <c r="F491" s="84">
        <v>0</v>
      </c>
      <c r="G491" s="85">
        <f t="shared" si="69"/>
        <v>394020.46</v>
      </c>
      <c r="H491" s="86">
        <f t="shared" si="69"/>
        <v>501</v>
      </c>
      <c r="I491" s="87"/>
      <c r="J491" s="87"/>
      <c r="K491" s="87"/>
      <c r="L491" s="87"/>
      <c r="M491" s="87"/>
      <c r="N491" s="87"/>
      <c r="O491" s="87"/>
      <c r="P491" s="87"/>
      <c r="Q491" s="87"/>
      <c r="R491" s="87"/>
      <c r="S491" s="87"/>
      <c r="T491" s="87"/>
    </row>
    <row r="492" spans="1:20" s="87" customFormat="1" ht="11.25" customHeight="1" outlineLevel="2" x14ac:dyDescent="0.2">
      <c r="A492" s="80"/>
      <c r="B492" s="80" t="s">
        <v>9</v>
      </c>
      <c r="C492" s="81">
        <v>394020.46</v>
      </c>
      <c r="D492" s="82">
        <v>501</v>
      </c>
      <c r="E492" s="83">
        <v>-20059.28</v>
      </c>
      <c r="F492" s="84">
        <v>-6</v>
      </c>
      <c r="G492" s="85">
        <f t="shared" si="69"/>
        <v>373961.18</v>
      </c>
      <c r="H492" s="86">
        <f t="shared" si="69"/>
        <v>495</v>
      </c>
    </row>
    <row r="493" spans="1:20" s="87" customFormat="1" ht="11.25" customHeight="1" outlineLevel="2" x14ac:dyDescent="0.2">
      <c r="A493" s="80"/>
      <c r="B493" s="80" t="s">
        <v>10</v>
      </c>
      <c r="C493" s="81">
        <v>394020.46</v>
      </c>
      <c r="D493" s="82">
        <v>501</v>
      </c>
      <c r="E493" s="83">
        <v>-20059.28</v>
      </c>
      <c r="F493" s="84">
        <v>-6</v>
      </c>
      <c r="G493" s="85">
        <f t="shared" si="69"/>
        <v>373961.18</v>
      </c>
      <c r="H493" s="86">
        <f t="shared" si="69"/>
        <v>495</v>
      </c>
    </row>
    <row r="494" spans="1:20" s="87" customFormat="1" ht="11.25" customHeight="1" outlineLevel="2" x14ac:dyDescent="0.2">
      <c r="A494" s="80"/>
      <c r="B494" s="80" t="s">
        <v>11</v>
      </c>
      <c r="C494" s="81">
        <v>394806.94</v>
      </c>
      <c r="D494" s="82">
        <v>502</v>
      </c>
      <c r="E494" s="83">
        <v>-20059.29</v>
      </c>
      <c r="F494" s="84">
        <v>-7</v>
      </c>
      <c r="G494" s="85">
        <f t="shared" si="69"/>
        <v>374747.65</v>
      </c>
      <c r="H494" s="86">
        <f t="shared" si="69"/>
        <v>495</v>
      </c>
    </row>
    <row r="495" spans="1:20" s="74" customFormat="1" ht="11.25" customHeight="1" x14ac:dyDescent="0.15">
      <c r="A495" s="73" t="s">
        <v>208</v>
      </c>
      <c r="B495" s="236" t="s">
        <v>209</v>
      </c>
      <c r="C495" s="237"/>
      <c r="D495" s="237"/>
      <c r="E495" s="237"/>
      <c r="F495" s="237"/>
      <c r="G495" s="237"/>
      <c r="H495" s="238"/>
    </row>
    <row r="496" spans="1:20" s="74" customFormat="1" ht="11.25" customHeight="1" outlineLevel="1" x14ac:dyDescent="0.15">
      <c r="A496" s="75"/>
      <c r="B496" s="75" t="s">
        <v>171</v>
      </c>
      <c r="C496" s="76">
        <f>SUM(C497:C508)</f>
        <v>9697877</v>
      </c>
      <c r="D496" s="77">
        <f t="shared" ref="D496:H496" si="70">SUM(D497:D508)</f>
        <v>13358</v>
      </c>
      <c r="E496" s="78">
        <f t="shared" si="70"/>
        <v>-774946.88</v>
      </c>
      <c r="F496" s="79">
        <f t="shared" si="70"/>
        <v>0</v>
      </c>
      <c r="G496" s="76">
        <f t="shared" si="70"/>
        <v>8922930.1199999992</v>
      </c>
      <c r="H496" s="76">
        <f t="shared" si="70"/>
        <v>13358</v>
      </c>
    </row>
    <row r="497" spans="1:20" s="87" customFormat="1" ht="11.25" customHeight="1" outlineLevel="2" x14ac:dyDescent="0.2">
      <c r="A497" s="80"/>
      <c r="B497" s="80" t="s">
        <v>14</v>
      </c>
      <c r="C497" s="81">
        <v>808035.42</v>
      </c>
      <c r="D497" s="82">
        <v>1113</v>
      </c>
      <c r="E497" s="83">
        <v>-190902.9</v>
      </c>
      <c r="F497" s="84">
        <v>0</v>
      </c>
      <c r="G497" s="85">
        <f t="shared" ref="G497:H508" si="71">C497+E497</f>
        <v>617132.52</v>
      </c>
      <c r="H497" s="86">
        <f t="shared" si="71"/>
        <v>1113</v>
      </c>
    </row>
    <row r="498" spans="1:20" s="88" customFormat="1" ht="11.25" customHeight="1" outlineLevel="2" x14ac:dyDescent="0.2">
      <c r="A498" s="80"/>
      <c r="B498" s="80" t="s">
        <v>15</v>
      </c>
      <c r="C498" s="81">
        <v>808035.42</v>
      </c>
      <c r="D498" s="82">
        <v>1113</v>
      </c>
      <c r="E498" s="83">
        <v>0</v>
      </c>
      <c r="F498" s="84">
        <v>0</v>
      </c>
      <c r="G498" s="85">
        <f t="shared" si="71"/>
        <v>808035.42</v>
      </c>
      <c r="H498" s="86">
        <f t="shared" si="71"/>
        <v>1113</v>
      </c>
      <c r="I498" s="87"/>
      <c r="J498" s="87"/>
      <c r="K498" s="87"/>
      <c r="L498" s="87"/>
      <c r="M498" s="87"/>
      <c r="N498" s="87"/>
      <c r="O498" s="87"/>
      <c r="P498" s="87"/>
      <c r="Q498" s="87"/>
      <c r="R498" s="87"/>
      <c r="S498" s="87"/>
      <c r="T498" s="87"/>
    </row>
    <row r="499" spans="1:20" s="88" customFormat="1" ht="11.25" customHeight="1" outlineLevel="2" x14ac:dyDescent="0.2">
      <c r="A499" s="80"/>
      <c r="B499" s="80" t="s">
        <v>16</v>
      </c>
      <c r="C499" s="81">
        <v>808035.42</v>
      </c>
      <c r="D499" s="82">
        <v>1113</v>
      </c>
      <c r="E499" s="83">
        <v>0</v>
      </c>
      <c r="F499" s="84">
        <v>0</v>
      </c>
      <c r="G499" s="85">
        <f t="shared" si="71"/>
        <v>808035.42</v>
      </c>
      <c r="H499" s="86">
        <f t="shared" si="71"/>
        <v>1113</v>
      </c>
      <c r="I499" s="87"/>
      <c r="J499" s="87"/>
      <c r="K499" s="87"/>
      <c r="L499" s="87"/>
      <c r="M499" s="87"/>
      <c r="N499" s="87"/>
      <c r="O499" s="87"/>
      <c r="P499" s="87"/>
      <c r="Q499" s="87"/>
      <c r="R499" s="87"/>
      <c r="S499" s="87"/>
      <c r="T499" s="87"/>
    </row>
    <row r="500" spans="1:20" s="88" customFormat="1" ht="11.25" customHeight="1" outlineLevel="2" x14ac:dyDescent="0.2">
      <c r="A500" s="80"/>
      <c r="B500" s="80" t="s">
        <v>3</v>
      </c>
      <c r="C500" s="81">
        <v>808035.42</v>
      </c>
      <c r="D500" s="82">
        <v>1113</v>
      </c>
      <c r="E500" s="83">
        <v>0</v>
      </c>
      <c r="F500" s="84">
        <v>0</v>
      </c>
      <c r="G500" s="85">
        <f t="shared" si="71"/>
        <v>808035.42</v>
      </c>
      <c r="H500" s="86">
        <f t="shared" si="71"/>
        <v>1113</v>
      </c>
      <c r="I500" s="87"/>
      <c r="J500" s="87"/>
      <c r="K500" s="87"/>
      <c r="L500" s="87"/>
      <c r="M500" s="87"/>
      <c r="N500" s="87"/>
      <c r="O500" s="87"/>
      <c r="P500" s="87"/>
      <c r="Q500" s="87"/>
      <c r="R500" s="87"/>
      <c r="S500" s="87"/>
      <c r="T500" s="87"/>
    </row>
    <row r="501" spans="1:20" s="88" customFormat="1" ht="11.25" customHeight="1" outlineLevel="2" x14ac:dyDescent="0.2">
      <c r="A501" s="80"/>
      <c r="B501" s="80" t="s">
        <v>4</v>
      </c>
      <c r="C501" s="81">
        <v>808035.42</v>
      </c>
      <c r="D501" s="82">
        <v>1113</v>
      </c>
      <c r="E501" s="83">
        <v>-182573.52</v>
      </c>
      <c r="F501" s="84">
        <v>0</v>
      </c>
      <c r="G501" s="85">
        <f t="shared" si="71"/>
        <v>625461.9</v>
      </c>
      <c r="H501" s="86">
        <f t="shared" si="71"/>
        <v>1113</v>
      </c>
      <c r="I501" s="87"/>
      <c r="J501" s="87"/>
      <c r="K501" s="87"/>
      <c r="L501" s="87"/>
      <c r="M501" s="87"/>
      <c r="N501" s="87"/>
      <c r="O501" s="87"/>
      <c r="P501" s="87"/>
      <c r="Q501" s="87"/>
      <c r="R501" s="87"/>
      <c r="S501" s="87"/>
      <c r="T501" s="87"/>
    </row>
    <row r="502" spans="1:20" s="88" customFormat="1" ht="11.25" customHeight="1" outlineLevel="2" x14ac:dyDescent="0.2">
      <c r="A502" s="80"/>
      <c r="B502" s="80" t="s">
        <v>5</v>
      </c>
      <c r="C502" s="81">
        <v>808035.42</v>
      </c>
      <c r="D502" s="82">
        <v>1113</v>
      </c>
      <c r="E502" s="83">
        <v>-50500.9</v>
      </c>
      <c r="F502" s="84">
        <v>0</v>
      </c>
      <c r="G502" s="85">
        <f t="shared" si="71"/>
        <v>757534.52</v>
      </c>
      <c r="H502" s="86">
        <f t="shared" si="71"/>
        <v>1113</v>
      </c>
      <c r="I502" s="87"/>
      <c r="J502" s="87"/>
      <c r="K502" s="87"/>
      <c r="L502" s="87"/>
      <c r="M502" s="87"/>
      <c r="N502" s="87"/>
      <c r="O502" s="87"/>
      <c r="P502" s="87"/>
      <c r="Q502" s="87"/>
      <c r="R502" s="87"/>
      <c r="S502" s="87"/>
      <c r="T502" s="87"/>
    </row>
    <row r="503" spans="1:20" s="88" customFormat="1" ht="11.25" customHeight="1" outlineLevel="2" x14ac:dyDescent="0.2">
      <c r="A503" s="80"/>
      <c r="B503" s="80" t="s">
        <v>6</v>
      </c>
      <c r="C503" s="81">
        <v>808035.42</v>
      </c>
      <c r="D503" s="82">
        <v>1113</v>
      </c>
      <c r="E503" s="83">
        <v>-114946.76</v>
      </c>
      <c r="F503" s="84">
        <v>0</v>
      </c>
      <c r="G503" s="85">
        <f t="shared" si="71"/>
        <v>693088.66</v>
      </c>
      <c r="H503" s="86">
        <f t="shared" si="71"/>
        <v>1113</v>
      </c>
      <c r="I503" s="87"/>
      <c r="J503" s="87"/>
      <c r="K503" s="87"/>
      <c r="L503" s="87"/>
      <c r="M503" s="87"/>
      <c r="N503" s="87"/>
      <c r="O503" s="87"/>
      <c r="P503" s="87"/>
      <c r="Q503" s="87"/>
      <c r="R503" s="87"/>
      <c r="S503" s="87"/>
      <c r="T503" s="87"/>
    </row>
    <row r="504" spans="1:20" s="88" customFormat="1" ht="11.25" customHeight="1" outlineLevel="2" x14ac:dyDescent="0.2">
      <c r="A504" s="80"/>
      <c r="B504" s="80" t="s">
        <v>7</v>
      </c>
      <c r="C504" s="81">
        <v>808035.42</v>
      </c>
      <c r="D504" s="82">
        <v>1113</v>
      </c>
      <c r="E504" s="83">
        <v>-7816.2</v>
      </c>
      <c r="F504" s="84">
        <v>0</v>
      </c>
      <c r="G504" s="85">
        <f t="shared" si="71"/>
        <v>800219.22</v>
      </c>
      <c r="H504" s="86">
        <f t="shared" si="71"/>
        <v>1113</v>
      </c>
      <c r="I504" s="87"/>
      <c r="J504" s="87"/>
      <c r="K504" s="87"/>
      <c r="L504" s="87"/>
      <c r="M504" s="87"/>
      <c r="N504" s="87"/>
      <c r="O504" s="87"/>
      <c r="P504" s="87"/>
      <c r="Q504" s="87"/>
      <c r="R504" s="87"/>
      <c r="S504" s="87"/>
      <c r="T504" s="87"/>
    </row>
    <row r="505" spans="1:20" s="87" customFormat="1" ht="11.25" customHeight="1" outlineLevel="2" x14ac:dyDescent="0.2">
      <c r="A505" s="80"/>
      <c r="B505" s="80" t="s">
        <v>8</v>
      </c>
      <c r="C505" s="81">
        <v>808035.42</v>
      </c>
      <c r="D505" s="82">
        <v>1113</v>
      </c>
      <c r="E505" s="83">
        <v>-18826.53</v>
      </c>
      <c r="F505" s="84">
        <v>0</v>
      </c>
      <c r="G505" s="85">
        <f t="shared" si="71"/>
        <v>789208.89</v>
      </c>
      <c r="H505" s="86">
        <f t="shared" si="71"/>
        <v>1113</v>
      </c>
    </row>
    <row r="506" spans="1:20" s="87" customFormat="1" ht="11.25" customHeight="1" outlineLevel="2" x14ac:dyDescent="0.2">
      <c r="A506" s="80"/>
      <c r="B506" s="80" t="s">
        <v>9</v>
      </c>
      <c r="C506" s="81">
        <v>808035.42</v>
      </c>
      <c r="D506" s="82">
        <v>1113</v>
      </c>
      <c r="E506" s="83">
        <v>-69793.36</v>
      </c>
      <c r="F506" s="84">
        <v>0</v>
      </c>
      <c r="G506" s="85">
        <f t="shared" si="71"/>
        <v>738242.06</v>
      </c>
      <c r="H506" s="86">
        <f t="shared" si="71"/>
        <v>1113</v>
      </c>
    </row>
    <row r="507" spans="1:20" s="87" customFormat="1" ht="11.25" customHeight="1" outlineLevel="2" x14ac:dyDescent="0.2">
      <c r="A507" s="80"/>
      <c r="B507" s="80" t="s">
        <v>10</v>
      </c>
      <c r="C507" s="81">
        <v>808035.42</v>
      </c>
      <c r="D507" s="82">
        <v>1113</v>
      </c>
      <c r="E507" s="83">
        <v>-69793.36</v>
      </c>
      <c r="F507" s="84">
        <v>0</v>
      </c>
      <c r="G507" s="85">
        <f t="shared" si="71"/>
        <v>738242.06</v>
      </c>
      <c r="H507" s="86">
        <f t="shared" si="71"/>
        <v>1113</v>
      </c>
    </row>
    <row r="508" spans="1:20" s="87" customFormat="1" ht="11.25" customHeight="1" outlineLevel="2" x14ac:dyDescent="0.2">
      <c r="A508" s="80"/>
      <c r="B508" s="80" t="s">
        <v>11</v>
      </c>
      <c r="C508" s="81">
        <v>809487.38</v>
      </c>
      <c r="D508" s="82">
        <v>1115</v>
      </c>
      <c r="E508" s="83">
        <v>-69793.350000000006</v>
      </c>
      <c r="F508" s="84">
        <v>0</v>
      </c>
      <c r="G508" s="85">
        <f t="shared" si="71"/>
        <v>739694.03</v>
      </c>
      <c r="H508" s="86">
        <f t="shared" si="71"/>
        <v>1115</v>
      </c>
    </row>
    <row r="509" spans="1:20" s="74" customFormat="1" ht="11.25" customHeight="1" x14ac:dyDescent="0.15">
      <c r="A509" s="73" t="s">
        <v>210</v>
      </c>
      <c r="B509" s="236" t="s">
        <v>211</v>
      </c>
      <c r="C509" s="237"/>
      <c r="D509" s="237"/>
      <c r="E509" s="237"/>
      <c r="F509" s="237"/>
      <c r="G509" s="237"/>
      <c r="H509" s="238"/>
    </row>
    <row r="510" spans="1:20" s="74" customFormat="1" ht="11.25" customHeight="1" outlineLevel="1" x14ac:dyDescent="0.15">
      <c r="A510" s="75"/>
      <c r="B510" s="75" t="s">
        <v>171</v>
      </c>
      <c r="C510" s="76">
        <f>SUM(C511:C522)</f>
        <v>2912840</v>
      </c>
      <c r="D510" s="77">
        <f t="shared" ref="D510:H510" si="72">SUM(D511:D522)</f>
        <v>3569</v>
      </c>
      <c r="E510" s="78">
        <f t="shared" si="72"/>
        <v>60287.3</v>
      </c>
      <c r="F510" s="79">
        <f t="shared" si="72"/>
        <v>200</v>
      </c>
      <c r="G510" s="76">
        <f t="shared" si="72"/>
        <v>2973127.3</v>
      </c>
      <c r="H510" s="76">
        <f t="shared" si="72"/>
        <v>3769</v>
      </c>
    </row>
    <row r="511" spans="1:20" s="87" customFormat="1" ht="11.25" customHeight="1" outlineLevel="2" x14ac:dyDescent="0.2">
      <c r="A511" s="80"/>
      <c r="B511" s="80" t="s">
        <v>14</v>
      </c>
      <c r="C511" s="81">
        <v>242396.6</v>
      </c>
      <c r="D511" s="82">
        <v>297</v>
      </c>
      <c r="E511" s="83">
        <v>0</v>
      </c>
      <c r="F511" s="84">
        <v>0</v>
      </c>
      <c r="G511" s="85">
        <f t="shared" ref="G511:H522" si="73">C511+E511</f>
        <v>242396.6</v>
      </c>
      <c r="H511" s="86">
        <f t="shared" si="73"/>
        <v>297</v>
      </c>
    </row>
    <row r="512" spans="1:20" s="88" customFormat="1" ht="11.25" customHeight="1" outlineLevel="2" x14ac:dyDescent="0.2">
      <c r="A512" s="80"/>
      <c r="B512" s="80" t="s">
        <v>15</v>
      </c>
      <c r="C512" s="81">
        <v>242396.6</v>
      </c>
      <c r="D512" s="82">
        <v>297</v>
      </c>
      <c r="E512" s="83">
        <v>0</v>
      </c>
      <c r="F512" s="84">
        <v>0</v>
      </c>
      <c r="G512" s="85">
        <f t="shared" si="73"/>
        <v>242396.6</v>
      </c>
      <c r="H512" s="86">
        <f t="shared" si="73"/>
        <v>297</v>
      </c>
      <c r="I512" s="87"/>
      <c r="J512" s="87"/>
      <c r="K512" s="87"/>
      <c r="L512" s="87"/>
      <c r="M512" s="87"/>
      <c r="N512" s="87"/>
      <c r="O512" s="87"/>
      <c r="P512" s="87"/>
      <c r="Q512" s="87"/>
      <c r="R512" s="87"/>
      <c r="S512" s="87"/>
      <c r="T512" s="87"/>
    </row>
    <row r="513" spans="1:20" s="88" customFormat="1" ht="11.25" customHeight="1" outlineLevel="2" x14ac:dyDescent="0.2">
      <c r="A513" s="80"/>
      <c r="B513" s="80" t="s">
        <v>16</v>
      </c>
      <c r="C513" s="81">
        <v>242396.6</v>
      </c>
      <c r="D513" s="82">
        <v>297</v>
      </c>
      <c r="E513" s="83">
        <v>0</v>
      </c>
      <c r="F513" s="84">
        <v>0</v>
      </c>
      <c r="G513" s="85">
        <f t="shared" si="73"/>
        <v>242396.6</v>
      </c>
      <c r="H513" s="86">
        <f t="shared" si="73"/>
        <v>297</v>
      </c>
      <c r="I513" s="87"/>
      <c r="J513" s="87"/>
      <c r="K513" s="87"/>
      <c r="L513" s="87"/>
      <c r="M513" s="87"/>
      <c r="N513" s="87"/>
      <c r="O513" s="87"/>
      <c r="P513" s="87"/>
      <c r="Q513" s="87"/>
      <c r="R513" s="87"/>
      <c r="S513" s="87"/>
      <c r="T513" s="87"/>
    </row>
    <row r="514" spans="1:20" s="88" customFormat="1" ht="11.25" customHeight="1" outlineLevel="2" x14ac:dyDescent="0.2">
      <c r="A514" s="80"/>
      <c r="B514" s="80" t="s">
        <v>3</v>
      </c>
      <c r="C514" s="81">
        <v>242396.6</v>
      </c>
      <c r="D514" s="82">
        <v>297</v>
      </c>
      <c r="E514" s="83">
        <v>0</v>
      </c>
      <c r="F514" s="84">
        <v>0</v>
      </c>
      <c r="G514" s="85">
        <f t="shared" si="73"/>
        <v>242396.6</v>
      </c>
      <c r="H514" s="86">
        <f t="shared" si="73"/>
        <v>297</v>
      </c>
      <c r="I514" s="87"/>
      <c r="J514" s="87"/>
      <c r="K514" s="87"/>
      <c r="L514" s="87"/>
      <c r="M514" s="87"/>
      <c r="N514" s="87"/>
      <c r="O514" s="87"/>
      <c r="P514" s="87"/>
      <c r="Q514" s="87"/>
      <c r="R514" s="87"/>
      <c r="S514" s="87"/>
      <c r="T514" s="87"/>
    </row>
    <row r="515" spans="1:20" s="88" customFormat="1" ht="11.25" customHeight="1" outlineLevel="2" x14ac:dyDescent="0.2">
      <c r="A515" s="80"/>
      <c r="B515" s="80" t="s">
        <v>4</v>
      </c>
      <c r="C515" s="81">
        <v>242396.6</v>
      </c>
      <c r="D515" s="82">
        <v>297</v>
      </c>
      <c r="E515" s="83">
        <v>0</v>
      </c>
      <c r="F515" s="84">
        <v>0</v>
      </c>
      <c r="G515" s="85">
        <f t="shared" si="73"/>
        <v>242396.6</v>
      </c>
      <c r="H515" s="86">
        <f t="shared" si="73"/>
        <v>297</v>
      </c>
      <c r="I515" s="87"/>
      <c r="J515" s="87"/>
      <c r="K515" s="87"/>
      <c r="L515" s="87"/>
      <c r="M515" s="87"/>
      <c r="N515" s="87"/>
      <c r="O515" s="87"/>
      <c r="P515" s="87"/>
      <c r="Q515" s="87"/>
      <c r="R515" s="87"/>
      <c r="S515" s="87"/>
      <c r="T515" s="87"/>
    </row>
    <row r="516" spans="1:20" s="88" customFormat="1" ht="11.25" customHeight="1" outlineLevel="2" x14ac:dyDescent="0.2">
      <c r="A516" s="80"/>
      <c r="B516" s="80" t="s">
        <v>5</v>
      </c>
      <c r="C516" s="81">
        <v>242396.6</v>
      </c>
      <c r="D516" s="82">
        <v>297</v>
      </c>
      <c r="E516" s="83">
        <v>0</v>
      </c>
      <c r="F516" s="84">
        <v>0</v>
      </c>
      <c r="G516" s="85">
        <f t="shared" si="73"/>
        <v>242396.6</v>
      </c>
      <c r="H516" s="86">
        <f t="shared" si="73"/>
        <v>297</v>
      </c>
      <c r="I516" s="87"/>
      <c r="J516" s="87"/>
      <c r="K516" s="87"/>
      <c r="L516" s="87"/>
      <c r="M516" s="87"/>
      <c r="N516" s="87"/>
      <c r="O516" s="87"/>
      <c r="P516" s="87"/>
      <c r="Q516" s="87"/>
      <c r="R516" s="87"/>
      <c r="S516" s="87"/>
      <c r="T516" s="87"/>
    </row>
    <row r="517" spans="1:20" s="88" customFormat="1" ht="11.25" customHeight="1" outlineLevel="2" x14ac:dyDescent="0.2">
      <c r="A517" s="80"/>
      <c r="B517" s="80" t="s">
        <v>6</v>
      </c>
      <c r="C517" s="81">
        <v>242396.6</v>
      </c>
      <c r="D517" s="82">
        <v>297</v>
      </c>
      <c r="E517" s="83">
        <v>0</v>
      </c>
      <c r="F517" s="84">
        <v>0</v>
      </c>
      <c r="G517" s="85">
        <f t="shared" si="73"/>
        <v>242396.6</v>
      </c>
      <c r="H517" s="86">
        <f t="shared" si="73"/>
        <v>297</v>
      </c>
      <c r="I517" s="87"/>
      <c r="J517" s="87"/>
      <c r="K517" s="87"/>
      <c r="L517" s="87"/>
      <c r="M517" s="87"/>
      <c r="N517" s="87"/>
      <c r="O517" s="87"/>
      <c r="P517" s="87"/>
      <c r="Q517" s="87"/>
      <c r="R517" s="87"/>
      <c r="S517" s="87"/>
      <c r="T517" s="87"/>
    </row>
    <row r="518" spans="1:20" s="87" customFormat="1" ht="11.25" customHeight="1" outlineLevel="2" x14ac:dyDescent="0.2">
      <c r="A518" s="80"/>
      <c r="B518" s="80" t="s">
        <v>7</v>
      </c>
      <c r="C518" s="81">
        <v>242396.6</v>
      </c>
      <c r="D518" s="82">
        <v>297</v>
      </c>
      <c r="E518" s="83">
        <v>0</v>
      </c>
      <c r="F518" s="84">
        <v>0</v>
      </c>
      <c r="G518" s="85">
        <f t="shared" si="73"/>
        <v>242396.6</v>
      </c>
      <c r="H518" s="86">
        <f t="shared" si="73"/>
        <v>297</v>
      </c>
    </row>
    <row r="519" spans="1:20" s="87" customFormat="1" ht="11.25" customHeight="1" outlineLevel="2" x14ac:dyDescent="0.2">
      <c r="A519" s="80"/>
      <c r="B519" s="80" t="s">
        <v>8</v>
      </c>
      <c r="C519" s="81">
        <v>242396.6</v>
      </c>
      <c r="D519" s="82">
        <v>297</v>
      </c>
      <c r="E519" s="83">
        <v>48276.1</v>
      </c>
      <c r="F519" s="84">
        <v>160</v>
      </c>
      <c r="G519" s="85">
        <f t="shared" si="73"/>
        <v>290672.7</v>
      </c>
      <c r="H519" s="86">
        <f t="shared" si="73"/>
        <v>457</v>
      </c>
    </row>
    <row r="520" spans="1:20" s="88" customFormat="1" ht="11.25" customHeight="1" outlineLevel="2" x14ac:dyDescent="0.2">
      <c r="A520" s="80"/>
      <c r="B520" s="80" t="s">
        <v>9</v>
      </c>
      <c r="C520" s="81">
        <v>242396.6</v>
      </c>
      <c r="D520" s="82">
        <v>297</v>
      </c>
      <c r="E520" s="83">
        <v>12011.2</v>
      </c>
      <c r="F520" s="84">
        <v>40</v>
      </c>
      <c r="G520" s="85">
        <f t="shared" si="73"/>
        <v>254407.8</v>
      </c>
      <c r="H520" s="86">
        <f t="shared" si="73"/>
        <v>337</v>
      </c>
      <c r="I520" s="87"/>
      <c r="J520" s="87"/>
      <c r="K520" s="87"/>
      <c r="L520" s="87"/>
      <c r="M520" s="87"/>
      <c r="N520" s="87"/>
      <c r="O520" s="87"/>
      <c r="P520" s="87"/>
      <c r="Q520" s="87"/>
      <c r="R520" s="87"/>
      <c r="S520" s="87"/>
      <c r="T520" s="87"/>
    </row>
    <row r="521" spans="1:20" s="88" customFormat="1" ht="11.25" customHeight="1" outlineLevel="2" x14ac:dyDescent="0.2">
      <c r="A521" s="80"/>
      <c r="B521" s="80" t="s">
        <v>10</v>
      </c>
      <c r="C521" s="81">
        <v>242396.6</v>
      </c>
      <c r="D521" s="82">
        <v>297</v>
      </c>
      <c r="E521" s="83">
        <v>0</v>
      </c>
      <c r="F521" s="84">
        <v>0</v>
      </c>
      <c r="G521" s="85">
        <f t="shared" si="73"/>
        <v>242396.6</v>
      </c>
      <c r="H521" s="86">
        <f t="shared" si="73"/>
        <v>297</v>
      </c>
      <c r="I521" s="87"/>
      <c r="J521" s="87"/>
      <c r="K521" s="87"/>
      <c r="L521" s="87"/>
      <c r="M521" s="87"/>
      <c r="N521" s="87"/>
      <c r="O521" s="87"/>
      <c r="P521" s="87"/>
      <c r="Q521" s="87"/>
      <c r="R521" s="87"/>
      <c r="S521" s="87"/>
      <c r="T521" s="87"/>
    </row>
    <row r="522" spans="1:20" s="88" customFormat="1" ht="11.25" customHeight="1" outlineLevel="2" x14ac:dyDescent="0.2">
      <c r="A522" s="80"/>
      <c r="B522" s="80" t="s">
        <v>11</v>
      </c>
      <c r="C522" s="81">
        <v>246477.4</v>
      </c>
      <c r="D522" s="82">
        <v>302</v>
      </c>
      <c r="E522" s="83">
        <v>0</v>
      </c>
      <c r="F522" s="84">
        <v>0</v>
      </c>
      <c r="G522" s="85">
        <f t="shared" si="73"/>
        <v>246477.4</v>
      </c>
      <c r="H522" s="86">
        <f t="shared" si="73"/>
        <v>302</v>
      </c>
      <c r="I522" s="87"/>
      <c r="J522" s="87"/>
      <c r="K522" s="87"/>
      <c r="L522" s="87"/>
      <c r="M522" s="87"/>
      <c r="N522" s="87"/>
      <c r="O522" s="87"/>
      <c r="P522" s="87"/>
      <c r="Q522" s="87"/>
      <c r="R522" s="87"/>
      <c r="S522" s="87"/>
      <c r="T522" s="87"/>
    </row>
    <row r="523" spans="1:20" s="74" customFormat="1" ht="11.25" customHeight="1" x14ac:dyDescent="0.15">
      <c r="A523" s="73" t="s">
        <v>212</v>
      </c>
      <c r="B523" s="236" t="s">
        <v>213</v>
      </c>
      <c r="C523" s="237"/>
      <c r="D523" s="237"/>
      <c r="E523" s="237"/>
      <c r="F523" s="237"/>
      <c r="G523" s="237"/>
      <c r="H523" s="238"/>
    </row>
    <row r="524" spans="1:20" s="74" customFormat="1" ht="11.25" customHeight="1" outlineLevel="1" x14ac:dyDescent="0.15">
      <c r="A524" s="75"/>
      <c r="B524" s="75" t="s">
        <v>171</v>
      </c>
      <c r="C524" s="76">
        <f>SUM(C525:C536)</f>
        <v>1763542</v>
      </c>
      <c r="D524" s="77">
        <f t="shared" ref="D524:H524" si="74">SUM(D525:D536)</f>
        <v>2284</v>
      </c>
      <c r="E524" s="78">
        <f t="shared" si="74"/>
        <v>-1588972.85</v>
      </c>
      <c r="F524" s="79">
        <f t="shared" si="74"/>
        <v>-1919</v>
      </c>
      <c r="G524" s="76">
        <f t="shared" si="74"/>
        <v>174569.15</v>
      </c>
      <c r="H524" s="76">
        <f t="shared" si="74"/>
        <v>365</v>
      </c>
    </row>
    <row r="525" spans="1:20" s="87" customFormat="1" ht="11.25" customHeight="1" outlineLevel="2" x14ac:dyDescent="0.2">
      <c r="A525" s="80"/>
      <c r="B525" s="80" t="s">
        <v>14</v>
      </c>
      <c r="C525" s="81">
        <v>146704.46</v>
      </c>
      <c r="D525" s="82">
        <v>190</v>
      </c>
      <c r="E525" s="83">
        <v>-133927.25</v>
      </c>
      <c r="F525" s="84">
        <v>-165</v>
      </c>
      <c r="G525" s="85">
        <f t="shared" ref="G525:H536" si="75">C525+E525</f>
        <v>12777.21</v>
      </c>
      <c r="H525" s="86">
        <f t="shared" si="75"/>
        <v>25</v>
      </c>
    </row>
    <row r="526" spans="1:20" s="87" customFormat="1" ht="11.25" customHeight="1" outlineLevel="2" x14ac:dyDescent="0.2">
      <c r="A526" s="80"/>
      <c r="B526" s="80" t="s">
        <v>15</v>
      </c>
      <c r="C526" s="81">
        <v>146704.46</v>
      </c>
      <c r="D526" s="82">
        <v>190</v>
      </c>
      <c r="E526" s="83">
        <v>-119257.12</v>
      </c>
      <c r="F526" s="84">
        <v>-151</v>
      </c>
      <c r="G526" s="85">
        <f t="shared" si="75"/>
        <v>27447.34</v>
      </c>
      <c r="H526" s="86">
        <f t="shared" si="75"/>
        <v>39</v>
      </c>
    </row>
    <row r="527" spans="1:20" s="87" customFormat="1" ht="11.25" customHeight="1" outlineLevel="2" x14ac:dyDescent="0.2">
      <c r="A527" s="80"/>
      <c r="B527" s="80" t="s">
        <v>16</v>
      </c>
      <c r="C527" s="81">
        <v>146704.46</v>
      </c>
      <c r="D527" s="82">
        <v>190</v>
      </c>
      <c r="E527" s="83">
        <v>-129668.18</v>
      </c>
      <c r="F527" s="84">
        <v>-164</v>
      </c>
      <c r="G527" s="85">
        <f t="shared" si="75"/>
        <v>17036.28</v>
      </c>
      <c r="H527" s="86">
        <f t="shared" si="75"/>
        <v>26</v>
      </c>
    </row>
    <row r="528" spans="1:20" s="88" customFormat="1" ht="11.25" customHeight="1" outlineLevel="2" x14ac:dyDescent="0.2">
      <c r="A528" s="80"/>
      <c r="B528" s="80" t="s">
        <v>3</v>
      </c>
      <c r="C528" s="81">
        <v>146704.46</v>
      </c>
      <c r="D528" s="82">
        <v>190</v>
      </c>
      <c r="E528" s="83">
        <v>-137713.09</v>
      </c>
      <c r="F528" s="84">
        <v>-174</v>
      </c>
      <c r="G528" s="85">
        <f t="shared" si="75"/>
        <v>8991.3700000000008</v>
      </c>
      <c r="H528" s="86">
        <f t="shared" si="75"/>
        <v>16</v>
      </c>
      <c r="I528" s="87"/>
      <c r="J528" s="87"/>
      <c r="K528" s="87"/>
      <c r="L528" s="87"/>
      <c r="M528" s="87"/>
      <c r="N528" s="87"/>
      <c r="O528" s="87"/>
      <c r="P528" s="87"/>
      <c r="Q528" s="87"/>
      <c r="R528" s="87"/>
      <c r="S528" s="87"/>
      <c r="T528" s="87"/>
    </row>
    <row r="529" spans="1:20" s="88" customFormat="1" ht="11.25" customHeight="1" outlineLevel="2" x14ac:dyDescent="0.2">
      <c r="A529" s="80"/>
      <c r="B529" s="80" t="s">
        <v>4</v>
      </c>
      <c r="C529" s="81">
        <v>146704.46</v>
      </c>
      <c r="D529" s="82">
        <v>190</v>
      </c>
      <c r="E529" s="83">
        <v>-136608.94</v>
      </c>
      <c r="F529" s="84">
        <v>-172</v>
      </c>
      <c r="G529" s="85">
        <f t="shared" si="75"/>
        <v>10095.52</v>
      </c>
      <c r="H529" s="86">
        <f t="shared" si="75"/>
        <v>18</v>
      </c>
      <c r="I529" s="87"/>
      <c r="J529" s="87"/>
      <c r="K529" s="87"/>
      <c r="L529" s="87"/>
      <c r="M529" s="87"/>
      <c r="N529" s="87"/>
      <c r="O529" s="87"/>
      <c r="P529" s="87"/>
      <c r="Q529" s="87"/>
      <c r="R529" s="87"/>
      <c r="S529" s="87"/>
      <c r="T529" s="87"/>
    </row>
    <row r="530" spans="1:20" s="88" customFormat="1" ht="11.25" customHeight="1" outlineLevel="2" x14ac:dyDescent="0.2">
      <c r="A530" s="80"/>
      <c r="B530" s="80" t="s">
        <v>5</v>
      </c>
      <c r="C530" s="81">
        <v>146704.46</v>
      </c>
      <c r="D530" s="82">
        <v>190</v>
      </c>
      <c r="E530" s="83">
        <v>-142445.39000000001</v>
      </c>
      <c r="F530" s="84">
        <v>-180</v>
      </c>
      <c r="G530" s="85">
        <f t="shared" si="75"/>
        <v>4259.07</v>
      </c>
      <c r="H530" s="86">
        <f t="shared" si="75"/>
        <v>10</v>
      </c>
      <c r="I530" s="87"/>
      <c r="J530" s="87"/>
      <c r="K530" s="87"/>
      <c r="L530" s="87"/>
      <c r="M530" s="87"/>
      <c r="N530" s="87"/>
      <c r="O530" s="87"/>
      <c r="P530" s="87"/>
      <c r="Q530" s="87"/>
      <c r="R530" s="87"/>
      <c r="S530" s="87"/>
      <c r="T530" s="87"/>
    </row>
    <row r="531" spans="1:20" s="88" customFormat="1" ht="11.25" customHeight="1" outlineLevel="2" x14ac:dyDescent="0.2">
      <c r="A531" s="80"/>
      <c r="B531" s="80" t="s">
        <v>6</v>
      </c>
      <c r="C531" s="81">
        <v>146704.46</v>
      </c>
      <c r="D531" s="82">
        <v>190</v>
      </c>
      <c r="E531" s="83">
        <v>-131087.87</v>
      </c>
      <c r="F531" s="84">
        <v>-166</v>
      </c>
      <c r="G531" s="85">
        <f t="shared" si="75"/>
        <v>15616.59</v>
      </c>
      <c r="H531" s="86">
        <f t="shared" si="75"/>
        <v>24</v>
      </c>
      <c r="I531" s="87"/>
      <c r="J531" s="87"/>
      <c r="K531" s="87"/>
      <c r="L531" s="87"/>
      <c r="M531" s="87"/>
      <c r="N531" s="87"/>
      <c r="O531" s="87"/>
      <c r="P531" s="87"/>
      <c r="Q531" s="87"/>
      <c r="R531" s="87"/>
      <c r="S531" s="87"/>
      <c r="T531" s="87"/>
    </row>
    <row r="532" spans="1:20" s="88" customFormat="1" ht="11.25" customHeight="1" outlineLevel="2" x14ac:dyDescent="0.2">
      <c r="A532" s="80"/>
      <c r="B532" s="80" t="s">
        <v>7</v>
      </c>
      <c r="C532" s="81">
        <v>146704.46</v>
      </c>
      <c r="D532" s="82">
        <v>190</v>
      </c>
      <c r="E532" s="83">
        <v>-136924.4</v>
      </c>
      <c r="F532" s="84">
        <v>-169</v>
      </c>
      <c r="G532" s="85">
        <f t="shared" si="75"/>
        <v>9780.06</v>
      </c>
      <c r="H532" s="86">
        <f t="shared" si="75"/>
        <v>21</v>
      </c>
      <c r="I532" s="87"/>
      <c r="J532" s="87"/>
      <c r="K532" s="87"/>
      <c r="L532" s="87"/>
      <c r="M532" s="87"/>
      <c r="N532" s="87"/>
      <c r="O532" s="87"/>
      <c r="P532" s="87"/>
      <c r="Q532" s="87"/>
      <c r="R532" s="87"/>
      <c r="S532" s="87"/>
      <c r="T532" s="87"/>
    </row>
    <row r="533" spans="1:20" s="88" customFormat="1" ht="11.25" customHeight="1" outlineLevel="2" x14ac:dyDescent="0.2">
      <c r="A533" s="80"/>
      <c r="B533" s="80" t="s">
        <v>8</v>
      </c>
      <c r="C533" s="81">
        <v>146704.46</v>
      </c>
      <c r="D533" s="82">
        <v>190</v>
      </c>
      <c r="E533" s="83">
        <v>-121781.04</v>
      </c>
      <c r="F533" s="84">
        <v>-148</v>
      </c>
      <c r="G533" s="85">
        <f t="shared" si="75"/>
        <v>24923.42</v>
      </c>
      <c r="H533" s="86">
        <f t="shared" si="75"/>
        <v>42</v>
      </c>
      <c r="I533" s="87"/>
      <c r="J533" s="87"/>
      <c r="K533" s="87"/>
      <c r="L533" s="87"/>
      <c r="M533" s="87"/>
      <c r="N533" s="87"/>
      <c r="O533" s="87"/>
      <c r="P533" s="87"/>
      <c r="Q533" s="87"/>
      <c r="R533" s="87"/>
      <c r="S533" s="87"/>
      <c r="T533" s="87"/>
    </row>
    <row r="534" spans="1:20" s="87" customFormat="1" ht="11.25" customHeight="1" outlineLevel="2" x14ac:dyDescent="0.2">
      <c r="A534" s="80"/>
      <c r="B534" s="80" t="s">
        <v>9</v>
      </c>
      <c r="C534" s="81">
        <v>146704.46</v>
      </c>
      <c r="D534" s="82">
        <v>190</v>
      </c>
      <c r="E534" s="83">
        <v>-133186.51999999999</v>
      </c>
      <c r="F534" s="84">
        <v>-143</v>
      </c>
      <c r="G534" s="85">
        <f t="shared" si="75"/>
        <v>13517.94</v>
      </c>
      <c r="H534" s="86">
        <f t="shared" si="75"/>
        <v>47</v>
      </c>
    </row>
    <row r="535" spans="1:20" s="87" customFormat="1" ht="11.25" customHeight="1" outlineLevel="2" x14ac:dyDescent="0.2">
      <c r="A535" s="80"/>
      <c r="B535" s="80" t="s">
        <v>10</v>
      </c>
      <c r="C535" s="81">
        <v>146704.46</v>
      </c>
      <c r="D535" s="82">
        <v>190</v>
      </c>
      <c r="E535" s="83">
        <v>-133186.51999999999</v>
      </c>
      <c r="F535" s="84">
        <v>-143</v>
      </c>
      <c r="G535" s="85">
        <f t="shared" si="75"/>
        <v>13517.94</v>
      </c>
      <c r="H535" s="86">
        <f t="shared" si="75"/>
        <v>47</v>
      </c>
    </row>
    <row r="536" spans="1:20" s="87" customFormat="1" ht="11.25" customHeight="1" outlineLevel="2" x14ac:dyDescent="0.2">
      <c r="A536" s="80"/>
      <c r="B536" s="80" t="s">
        <v>11</v>
      </c>
      <c r="C536" s="81">
        <v>149792.94</v>
      </c>
      <c r="D536" s="82">
        <v>194</v>
      </c>
      <c r="E536" s="83">
        <v>-133186.53</v>
      </c>
      <c r="F536" s="84">
        <v>-144</v>
      </c>
      <c r="G536" s="85">
        <f t="shared" si="75"/>
        <v>16606.41</v>
      </c>
      <c r="H536" s="86">
        <f t="shared" si="75"/>
        <v>50</v>
      </c>
    </row>
    <row r="537" spans="1:20" s="89" customFormat="1" ht="11.25" customHeight="1" x14ac:dyDescent="0.15">
      <c r="A537" s="73" t="s">
        <v>214</v>
      </c>
      <c r="B537" s="236" t="s">
        <v>215</v>
      </c>
      <c r="C537" s="237"/>
      <c r="D537" s="237"/>
      <c r="E537" s="237"/>
      <c r="F537" s="237"/>
      <c r="G537" s="237"/>
      <c r="H537" s="238"/>
      <c r="I537" s="74"/>
      <c r="J537" s="74"/>
      <c r="K537" s="74"/>
      <c r="L537" s="74"/>
      <c r="M537" s="74"/>
      <c r="N537" s="74"/>
      <c r="O537" s="74"/>
      <c r="P537" s="74"/>
      <c r="Q537" s="74"/>
      <c r="R537" s="74"/>
      <c r="S537" s="74"/>
      <c r="T537" s="74"/>
    </row>
    <row r="538" spans="1:20" s="89" customFormat="1" ht="11.25" customHeight="1" outlineLevel="1" x14ac:dyDescent="0.15">
      <c r="A538" s="75"/>
      <c r="B538" s="75" t="s">
        <v>171</v>
      </c>
      <c r="C538" s="76">
        <f>SUM(C539:C550)</f>
        <v>71005</v>
      </c>
      <c r="D538" s="77">
        <f t="shared" ref="D538:H538" si="76">SUM(D539:D550)</f>
        <v>87</v>
      </c>
      <c r="E538" s="78">
        <f t="shared" si="76"/>
        <v>-71005</v>
      </c>
      <c r="F538" s="79">
        <f t="shared" si="76"/>
        <v>-87</v>
      </c>
      <c r="G538" s="76">
        <f t="shared" si="76"/>
        <v>0</v>
      </c>
      <c r="H538" s="76">
        <f t="shared" si="76"/>
        <v>0</v>
      </c>
      <c r="I538" s="74"/>
      <c r="J538" s="74"/>
      <c r="K538" s="74"/>
      <c r="L538" s="74"/>
      <c r="M538" s="74"/>
      <c r="N538" s="74"/>
      <c r="O538" s="74"/>
      <c r="P538" s="74"/>
      <c r="Q538" s="74"/>
      <c r="R538" s="74"/>
      <c r="S538" s="74"/>
      <c r="T538" s="74"/>
    </row>
    <row r="539" spans="1:20" s="88" customFormat="1" ht="11.25" customHeight="1" outlineLevel="2" x14ac:dyDescent="0.2">
      <c r="A539" s="80"/>
      <c r="B539" s="80" t="s">
        <v>14</v>
      </c>
      <c r="C539" s="81">
        <v>5713.05</v>
      </c>
      <c r="D539" s="82">
        <v>7</v>
      </c>
      <c r="E539" s="83">
        <v>-5713.05</v>
      </c>
      <c r="F539" s="84">
        <v>-7</v>
      </c>
      <c r="G539" s="85">
        <f t="shared" ref="G539:H550" si="77">C539+E539</f>
        <v>0</v>
      </c>
      <c r="H539" s="86">
        <f t="shared" si="77"/>
        <v>0</v>
      </c>
      <c r="I539" s="87"/>
      <c r="J539" s="87"/>
      <c r="K539" s="87"/>
      <c r="L539" s="87"/>
      <c r="M539" s="87"/>
      <c r="N539" s="87"/>
      <c r="O539" s="87"/>
      <c r="P539" s="87"/>
      <c r="Q539" s="87"/>
      <c r="R539" s="87"/>
      <c r="S539" s="87"/>
      <c r="T539" s="87"/>
    </row>
    <row r="540" spans="1:20" s="88" customFormat="1" ht="11.25" customHeight="1" outlineLevel="2" x14ac:dyDescent="0.2">
      <c r="A540" s="80"/>
      <c r="B540" s="80" t="s">
        <v>15</v>
      </c>
      <c r="C540" s="81">
        <v>5713.05</v>
      </c>
      <c r="D540" s="82">
        <v>7</v>
      </c>
      <c r="E540" s="83">
        <v>-5713.05</v>
      </c>
      <c r="F540" s="84">
        <v>-7</v>
      </c>
      <c r="G540" s="85">
        <f t="shared" si="77"/>
        <v>0</v>
      </c>
      <c r="H540" s="86">
        <f t="shared" si="77"/>
        <v>0</v>
      </c>
      <c r="I540" s="87"/>
      <c r="J540" s="87"/>
      <c r="K540" s="87"/>
      <c r="L540" s="87"/>
      <c r="M540" s="87"/>
      <c r="N540" s="87"/>
      <c r="O540" s="87"/>
      <c r="P540" s="87"/>
      <c r="Q540" s="87"/>
      <c r="R540" s="87"/>
      <c r="S540" s="87"/>
      <c r="T540" s="87"/>
    </row>
    <row r="541" spans="1:20" s="88" customFormat="1" ht="11.25" customHeight="1" outlineLevel="2" x14ac:dyDescent="0.2">
      <c r="A541" s="80"/>
      <c r="B541" s="80" t="s">
        <v>16</v>
      </c>
      <c r="C541" s="81">
        <v>5713.05</v>
      </c>
      <c r="D541" s="82">
        <v>7</v>
      </c>
      <c r="E541" s="83">
        <v>-5713.05</v>
      </c>
      <c r="F541" s="84">
        <v>-7</v>
      </c>
      <c r="G541" s="85">
        <f t="shared" si="77"/>
        <v>0</v>
      </c>
      <c r="H541" s="86">
        <f t="shared" si="77"/>
        <v>0</v>
      </c>
      <c r="I541" s="87"/>
      <c r="J541" s="87"/>
      <c r="K541" s="87"/>
      <c r="L541" s="87"/>
      <c r="M541" s="87"/>
      <c r="N541" s="87"/>
      <c r="O541" s="87"/>
      <c r="P541" s="87"/>
      <c r="Q541" s="87"/>
      <c r="R541" s="87"/>
      <c r="S541" s="87"/>
      <c r="T541" s="87"/>
    </row>
    <row r="542" spans="1:20" s="88" customFormat="1" ht="11.25" customHeight="1" outlineLevel="2" x14ac:dyDescent="0.2">
      <c r="A542" s="80"/>
      <c r="B542" s="80" t="s">
        <v>3</v>
      </c>
      <c r="C542" s="81">
        <v>5713.05</v>
      </c>
      <c r="D542" s="82">
        <v>7</v>
      </c>
      <c r="E542" s="83">
        <v>-5713.05</v>
      </c>
      <c r="F542" s="84">
        <v>-7</v>
      </c>
      <c r="G542" s="85">
        <f t="shared" si="77"/>
        <v>0</v>
      </c>
      <c r="H542" s="86">
        <f t="shared" si="77"/>
        <v>0</v>
      </c>
      <c r="I542" s="87"/>
      <c r="J542" s="87"/>
      <c r="K542" s="87"/>
      <c r="L542" s="87"/>
      <c r="M542" s="87"/>
      <c r="N542" s="87"/>
      <c r="O542" s="87"/>
      <c r="P542" s="87"/>
      <c r="Q542" s="87"/>
      <c r="R542" s="87"/>
      <c r="S542" s="87"/>
      <c r="T542" s="87"/>
    </row>
    <row r="543" spans="1:20" s="88" customFormat="1" ht="11.25" customHeight="1" outlineLevel="2" x14ac:dyDescent="0.2">
      <c r="A543" s="80"/>
      <c r="B543" s="80" t="s">
        <v>4</v>
      </c>
      <c r="C543" s="81">
        <v>5713.05</v>
      </c>
      <c r="D543" s="82">
        <v>7</v>
      </c>
      <c r="E543" s="83">
        <v>-5713.05</v>
      </c>
      <c r="F543" s="84">
        <v>-7</v>
      </c>
      <c r="G543" s="85">
        <f t="shared" si="77"/>
        <v>0</v>
      </c>
      <c r="H543" s="86">
        <f t="shared" si="77"/>
        <v>0</v>
      </c>
      <c r="I543" s="87"/>
      <c r="J543" s="87"/>
      <c r="K543" s="87"/>
      <c r="L543" s="87"/>
      <c r="M543" s="87"/>
      <c r="N543" s="87"/>
      <c r="O543" s="87"/>
      <c r="P543" s="87"/>
      <c r="Q543" s="87"/>
      <c r="R543" s="87"/>
      <c r="S543" s="87"/>
      <c r="T543" s="87"/>
    </row>
    <row r="544" spans="1:20" s="88" customFormat="1" ht="11.25" customHeight="1" outlineLevel="2" x14ac:dyDescent="0.2">
      <c r="A544" s="80"/>
      <c r="B544" s="80" t="s">
        <v>5</v>
      </c>
      <c r="C544" s="81">
        <v>5713.05</v>
      </c>
      <c r="D544" s="82">
        <v>7</v>
      </c>
      <c r="E544" s="83">
        <v>-5713.05</v>
      </c>
      <c r="F544" s="84">
        <v>-7</v>
      </c>
      <c r="G544" s="85">
        <f t="shared" si="77"/>
        <v>0</v>
      </c>
      <c r="H544" s="86">
        <f t="shared" si="77"/>
        <v>0</v>
      </c>
      <c r="I544" s="87"/>
      <c r="J544" s="87"/>
      <c r="K544" s="87"/>
      <c r="L544" s="87"/>
      <c r="M544" s="87"/>
      <c r="N544" s="87"/>
      <c r="O544" s="87"/>
      <c r="P544" s="87"/>
      <c r="Q544" s="87"/>
      <c r="R544" s="87"/>
      <c r="S544" s="87"/>
      <c r="T544" s="87"/>
    </row>
    <row r="545" spans="1:20" s="88" customFormat="1" ht="11.25" customHeight="1" outlineLevel="2" x14ac:dyDescent="0.2">
      <c r="A545" s="80"/>
      <c r="B545" s="80" t="s">
        <v>6</v>
      </c>
      <c r="C545" s="81">
        <v>5713.05</v>
      </c>
      <c r="D545" s="82">
        <v>7</v>
      </c>
      <c r="E545" s="83">
        <v>-5713.05</v>
      </c>
      <c r="F545" s="84">
        <v>-7</v>
      </c>
      <c r="G545" s="85">
        <f t="shared" si="77"/>
        <v>0</v>
      </c>
      <c r="H545" s="86">
        <f t="shared" si="77"/>
        <v>0</v>
      </c>
      <c r="I545" s="87"/>
      <c r="J545" s="87"/>
      <c r="K545" s="87"/>
      <c r="L545" s="87"/>
      <c r="M545" s="87"/>
      <c r="N545" s="87"/>
      <c r="O545" s="87"/>
      <c r="P545" s="87"/>
      <c r="Q545" s="87"/>
      <c r="R545" s="87"/>
      <c r="S545" s="87"/>
      <c r="T545" s="87"/>
    </row>
    <row r="546" spans="1:20" s="88" customFormat="1" ht="11.25" customHeight="1" outlineLevel="2" x14ac:dyDescent="0.2">
      <c r="A546" s="80"/>
      <c r="B546" s="80" t="s">
        <v>7</v>
      </c>
      <c r="C546" s="81">
        <v>5713.05</v>
      </c>
      <c r="D546" s="82">
        <v>7</v>
      </c>
      <c r="E546" s="83">
        <v>-5713.05</v>
      </c>
      <c r="F546" s="84">
        <v>-7</v>
      </c>
      <c r="G546" s="85">
        <f t="shared" si="77"/>
        <v>0</v>
      </c>
      <c r="H546" s="86">
        <f t="shared" si="77"/>
        <v>0</v>
      </c>
      <c r="I546" s="87"/>
      <c r="J546" s="87"/>
      <c r="K546" s="87"/>
      <c r="L546" s="87"/>
      <c r="M546" s="87"/>
      <c r="N546" s="87"/>
      <c r="O546" s="87"/>
      <c r="P546" s="87"/>
      <c r="Q546" s="87"/>
      <c r="R546" s="87"/>
      <c r="S546" s="87"/>
      <c r="T546" s="87"/>
    </row>
    <row r="547" spans="1:20" s="88" customFormat="1" ht="11.25" customHeight="1" outlineLevel="2" x14ac:dyDescent="0.2">
      <c r="A547" s="80"/>
      <c r="B547" s="80" t="s">
        <v>8</v>
      </c>
      <c r="C547" s="81">
        <v>5713.05</v>
      </c>
      <c r="D547" s="82">
        <v>7</v>
      </c>
      <c r="E547" s="83">
        <v>-5713.05</v>
      </c>
      <c r="F547" s="84">
        <v>-7</v>
      </c>
      <c r="G547" s="85">
        <f t="shared" si="77"/>
        <v>0</v>
      </c>
      <c r="H547" s="86">
        <f t="shared" si="77"/>
        <v>0</v>
      </c>
      <c r="I547" s="87"/>
      <c r="J547" s="87"/>
      <c r="K547" s="87"/>
      <c r="L547" s="87"/>
      <c r="M547" s="87"/>
      <c r="N547" s="87"/>
      <c r="O547" s="87"/>
      <c r="P547" s="87"/>
      <c r="Q547" s="87"/>
      <c r="R547" s="87"/>
      <c r="S547" s="87"/>
      <c r="T547" s="87"/>
    </row>
    <row r="548" spans="1:20" s="88" customFormat="1" ht="11.25" customHeight="1" outlineLevel="2" x14ac:dyDescent="0.2">
      <c r="A548" s="80"/>
      <c r="B548" s="80" t="s">
        <v>9</v>
      </c>
      <c r="C548" s="81">
        <v>5713.05</v>
      </c>
      <c r="D548" s="82">
        <v>7</v>
      </c>
      <c r="E548" s="83">
        <v>-5713.05</v>
      </c>
      <c r="F548" s="84">
        <v>-7</v>
      </c>
      <c r="G548" s="85">
        <f t="shared" si="77"/>
        <v>0</v>
      </c>
      <c r="H548" s="86">
        <f t="shared" si="77"/>
        <v>0</v>
      </c>
      <c r="I548" s="87"/>
      <c r="J548" s="87"/>
      <c r="K548" s="87"/>
      <c r="L548" s="87"/>
      <c r="M548" s="87"/>
      <c r="N548" s="87"/>
      <c r="O548" s="87"/>
      <c r="P548" s="87"/>
      <c r="Q548" s="87"/>
      <c r="R548" s="87"/>
      <c r="S548" s="87"/>
      <c r="T548" s="87"/>
    </row>
    <row r="549" spans="1:20" s="88" customFormat="1" ht="11.25" customHeight="1" outlineLevel="2" x14ac:dyDescent="0.2">
      <c r="A549" s="80"/>
      <c r="B549" s="80" t="s">
        <v>10</v>
      </c>
      <c r="C549" s="81">
        <v>5713.05</v>
      </c>
      <c r="D549" s="82">
        <v>7</v>
      </c>
      <c r="E549" s="83">
        <v>-5713.05</v>
      </c>
      <c r="F549" s="84">
        <v>-7</v>
      </c>
      <c r="G549" s="85">
        <f t="shared" si="77"/>
        <v>0</v>
      </c>
      <c r="H549" s="86">
        <f t="shared" si="77"/>
        <v>0</v>
      </c>
      <c r="I549" s="87"/>
      <c r="J549" s="87"/>
      <c r="K549" s="87"/>
      <c r="L549" s="87"/>
      <c r="M549" s="87"/>
      <c r="N549" s="87"/>
      <c r="O549" s="87"/>
      <c r="P549" s="87"/>
      <c r="Q549" s="87"/>
      <c r="R549" s="87"/>
      <c r="S549" s="87"/>
      <c r="T549" s="87"/>
    </row>
    <row r="550" spans="1:20" s="88" customFormat="1" ht="11.25" customHeight="1" outlineLevel="2" x14ac:dyDescent="0.2">
      <c r="A550" s="80"/>
      <c r="B550" s="80" t="s">
        <v>11</v>
      </c>
      <c r="C550" s="81">
        <v>8161.45</v>
      </c>
      <c r="D550" s="82">
        <v>10</v>
      </c>
      <c r="E550" s="83">
        <v>-8161.45</v>
      </c>
      <c r="F550" s="84">
        <v>-10</v>
      </c>
      <c r="G550" s="85">
        <f t="shared" si="77"/>
        <v>0</v>
      </c>
      <c r="H550" s="86">
        <f t="shared" si="77"/>
        <v>0</v>
      </c>
      <c r="I550" s="87"/>
      <c r="J550" s="87"/>
      <c r="K550" s="87"/>
      <c r="L550" s="87"/>
      <c r="M550" s="87"/>
      <c r="N550" s="87"/>
      <c r="O550" s="87"/>
      <c r="P550" s="87"/>
      <c r="Q550" s="87"/>
      <c r="R550" s="87"/>
      <c r="S550" s="87"/>
      <c r="T550" s="87"/>
    </row>
    <row r="551" spans="1:20" s="89" customFormat="1" ht="11.25" customHeight="1" x14ac:dyDescent="0.15">
      <c r="A551" s="73" t="s">
        <v>216</v>
      </c>
      <c r="B551" s="236" t="s">
        <v>217</v>
      </c>
      <c r="C551" s="237"/>
      <c r="D551" s="237"/>
      <c r="E551" s="237"/>
      <c r="F551" s="237"/>
      <c r="G551" s="237"/>
      <c r="H551" s="238"/>
      <c r="I551" s="74"/>
      <c r="J551" s="74"/>
      <c r="K551" s="74"/>
      <c r="L551" s="74"/>
      <c r="M551" s="74"/>
      <c r="N551" s="74"/>
      <c r="O551" s="74"/>
      <c r="P551" s="74"/>
      <c r="Q551" s="74"/>
      <c r="R551" s="74"/>
      <c r="S551" s="74"/>
      <c r="T551" s="74"/>
    </row>
    <row r="552" spans="1:20" s="89" customFormat="1" ht="11.25" customHeight="1" outlineLevel="1" x14ac:dyDescent="0.15">
      <c r="A552" s="75"/>
      <c r="B552" s="75" t="s">
        <v>171</v>
      </c>
      <c r="C552" s="76">
        <f>SUM(C553:C564)</f>
        <v>1707385</v>
      </c>
      <c r="D552" s="77">
        <f t="shared" ref="D552:H552" si="78">SUM(D553:D564)</f>
        <v>2092</v>
      </c>
      <c r="E552" s="78">
        <f t="shared" si="78"/>
        <v>-1707385</v>
      </c>
      <c r="F552" s="79">
        <f t="shared" si="78"/>
        <v>-2092</v>
      </c>
      <c r="G552" s="76">
        <f t="shared" si="78"/>
        <v>0</v>
      </c>
      <c r="H552" s="76">
        <f t="shared" si="78"/>
        <v>0</v>
      </c>
      <c r="I552" s="74"/>
      <c r="J552" s="74"/>
      <c r="K552" s="74"/>
      <c r="L552" s="74"/>
      <c r="M552" s="74"/>
      <c r="N552" s="74"/>
      <c r="O552" s="74"/>
      <c r="P552" s="74"/>
      <c r="Q552" s="74"/>
      <c r="R552" s="74"/>
      <c r="S552" s="74"/>
      <c r="T552" s="74"/>
    </row>
    <row r="553" spans="1:20" s="88" customFormat="1" ht="11.25" customHeight="1" outlineLevel="2" x14ac:dyDescent="0.2">
      <c r="A553" s="80"/>
      <c r="B553" s="80" t="s">
        <v>14</v>
      </c>
      <c r="C553" s="81">
        <v>142010.03</v>
      </c>
      <c r="D553" s="82">
        <v>174</v>
      </c>
      <c r="E553" s="83">
        <v>-142010.03</v>
      </c>
      <c r="F553" s="84">
        <v>-174</v>
      </c>
      <c r="G553" s="85">
        <f t="shared" ref="G553:H564" si="79">C553+E553</f>
        <v>0</v>
      </c>
      <c r="H553" s="86">
        <f t="shared" si="79"/>
        <v>0</v>
      </c>
      <c r="I553" s="87"/>
      <c r="J553" s="87"/>
      <c r="K553" s="87"/>
      <c r="L553" s="87"/>
      <c r="M553" s="87"/>
      <c r="N553" s="87"/>
      <c r="O553" s="87"/>
      <c r="P553" s="87"/>
      <c r="Q553" s="87"/>
      <c r="R553" s="87"/>
      <c r="S553" s="87"/>
      <c r="T553" s="87"/>
    </row>
    <row r="554" spans="1:20" s="88" customFormat="1" ht="11.25" customHeight="1" outlineLevel="2" x14ac:dyDescent="0.2">
      <c r="A554" s="80"/>
      <c r="B554" s="80" t="s">
        <v>15</v>
      </c>
      <c r="C554" s="81">
        <v>142010.03</v>
      </c>
      <c r="D554" s="82">
        <v>174</v>
      </c>
      <c r="E554" s="83">
        <v>-142010.03</v>
      </c>
      <c r="F554" s="84">
        <v>-174</v>
      </c>
      <c r="G554" s="85">
        <f t="shared" si="79"/>
        <v>0</v>
      </c>
      <c r="H554" s="86">
        <f t="shared" si="79"/>
        <v>0</v>
      </c>
      <c r="I554" s="87"/>
      <c r="J554" s="87"/>
      <c r="K554" s="87"/>
      <c r="L554" s="87"/>
      <c r="M554" s="87"/>
      <c r="N554" s="87"/>
      <c r="O554" s="87"/>
      <c r="P554" s="87"/>
      <c r="Q554" s="87"/>
      <c r="R554" s="87"/>
      <c r="S554" s="87"/>
      <c r="T554" s="87"/>
    </row>
    <row r="555" spans="1:20" s="88" customFormat="1" ht="11.25" customHeight="1" outlineLevel="2" x14ac:dyDescent="0.2">
      <c r="A555" s="80"/>
      <c r="B555" s="80" t="s">
        <v>16</v>
      </c>
      <c r="C555" s="81">
        <v>142010.03</v>
      </c>
      <c r="D555" s="82">
        <v>174</v>
      </c>
      <c r="E555" s="83">
        <v>-142010.03</v>
      </c>
      <c r="F555" s="84">
        <v>-174</v>
      </c>
      <c r="G555" s="85">
        <f t="shared" si="79"/>
        <v>0</v>
      </c>
      <c r="H555" s="86">
        <f t="shared" si="79"/>
        <v>0</v>
      </c>
      <c r="I555" s="87"/>
      <c r="J555" s="87"/>
      <c r="K555" s="87"/>
      <c r="L555" s="87"/>
      <c r="M555" s="87"/>
      <c r="N555" s="87"/>
      <c r="O555" s="87"/>
      <c r="P555" s="87"/>
      <c r="Q555" s="87"/>
      <c r="R555" s="87"/>
      <c r="S555" s="87"/>
      <c r="T555" s="87"/>
    </row>
    <row r="556" spans="1:20" s="88" customFormat="1" ht="11.25" customHeight="1" outlineLevel="2" x14ac:dyDescent="0.2">
      <c r="A556" s="80"/>
      <c r="B556" s="80" t="s">
        <v>3</v>
      </c>
      <c r="C556" s="81">
        <v>142010.03</v>
      </c>
      <c r="D556" s="82">
        <v>174</v>
      </c>
      <c r="E556" s="83">
        <v>-142010.03</v>
      </c>
      <c r="F556" s="84">
        <v>-174</v>
      </c>
      <c r="G556" s="85">
        <f t="shared" si="79"/>
        <v>0</v>
      </c>
      <c r="H556" s="86">
        <f t="shared" si="79"/>
        <v>0</v>
      </c>
      <c r="I556" s="87"/>
      <c r="J556" s="87"/>
      <c r="K556" s="87"/>
      <c r="L556" s="87"/>
      <c r="M556" s="87"/>
      <c r="N556" s="87"/>
      <c r="O556" s="87"/>
      <c r="P556" s="87"/>
      <c r="Q556" s="87"/>
      <c r="R556" s="87"/>
      <c r="S556" s="87"/>
      <c r="T556" s="87"/>
    </row>
    <row r="557" spans="1:20" s="88" customFormat="1" ht="11.25" customHeight="1" outlineLevel="2" x14ac:dyDescent="0.2">
      <c r="A557" s="80"/>
      <c r="B557" s="80" t="s">
        <v>4</v>
      </c>
      <c r="C557" s="81">
        <v>142010.03</v>
      </c>
      <c r="D557" s="82">
        <v>174</v>
      </c>
      <c r="E557" s="83">
        <v>-142010.03</v>
      </c>
      <c r="F557" s="84">
        <v>-174</v>
      </c>
      <c r="G557" s="85">
        <f t="shared" si="79"/>
        <v>0</v>
      </c>
      <c r="H557" s="86">
        <f t="shared" si="79"/>
        <v>0</v>
      </c>
      <c r="I557" s="87"/>
      <c r="J557" s="87"/>
      <c r="K557" s="87"/>
      <c r="L557" s="87"/>
      <c r="M557" s="87"/>
      <c r="N557" s="87"/>
      <c r="O557" s="87"/>
      <c r="P557" s="87"/>
      <c r="Q557" s="87"/>
      <c r="R557" s="87"/>
      <c r="S557" s="87"/>
      <c r="T557" s="87"/>
    </row>
    <row r="558" spans="1:20" s="88" customFormat="1" ht="11.25" customHeight="1" outlineLevel="2" x14ac:dyDescent="0.2">
      <c r="A558" s="80"/>
      <c r="B558" s="80" t="s">
        <v>5</v>
      </c>
      <c r="C558" s="81">
        <v>142010.03</v>
      </c>
      <c r="D558" s="82">
        <v>174</v>
      </c>
      <c r="E558" s="83">
        <v>-142010.03</v>
      </c>
      <c r="F558" s="84">
        <v>-174</v>
      </c>
      <c r="G558" s="85">
        <f t="shared" si="79"/>
        <v>0</v>
      </c>
      <c r="H558" s="86">
        <f t="shared" si="79"/>
        <v>0</v>
      </c>
      <c r="I558" s="87"/>
      <c r="J558" s="87"/>
      <c r="K558" s="87"/>
      <c r="L558" s="87"/>
      <c r="M558" s="87"/>
      <c r="N558" s="87"/>
      <c r="O558" s="87"/>
      <c r="P558" s="87"/>
      <c r="Q558" s="87"/>
      <c r="R558" s="87"/>
      <c r="S558" s="87"/>
      <c r="T558" s="87"/>
    </row>
    <row r="559" spans="1:20" s="88" customFormat="1" ht="11.25" customHeight="1" outlineLevel="2" x14ac:dyDescent="0.2">
      <c r="A559" s="80"/>
      <c r="B559" s="80" t="s">
        <v>6</v>
      </c>
      <c r="C559" s="81">
        <v>142010.03</v>
      </c>
      <c r="D559" s="82">
        <v>174</v>
      </c>
      <c r="E559" s="83">
        <v>-142010.03</v>
      </c>
      <c r="F559" s="84">
        <v>-174</v>
      </c>
      <c r="G559" s="85">
        <f t="shared" si="79"/>
        <v>0</v>
      </c>
      <c r="H559" s="86">
        <f t="shared" si="79"/>
        <v>0</v>
      </c>
      <c r="I559" s="87"/>
      <c r="J559" s="87"/>
      <c r="K559" s="87"/>
      <c r="L559" s="87"/>
      <c r="M559" s="87"/>
      <c r="N559" s="87"/>
      <c r="O559" s="87"/>
      <c r="P559" s="87"/>
      <c r="Q559" s="87"/>
      <c r="R559" s="87"/>
      <c r="S559" s="87"/>
      <c r="T559" s="87"/>
    </row>
    <row r="560" spans="1:20" s="88" customFormat="1" ht="11.25" customHeight="1" outlineLevel="2" x14ac:dyDescent="0.2">
      <c r="A560" s="80"/>
      <c r="B560" s="80" t="s">
        <v>7</v>
      </c>
      <c r="C560" s="81">
        <v>142010.03</v>
      </c>
      <c r="D560" s="82">
        <v>174</v>
      </c>
      <c r="E560" s="83">
        <v>-142010.03</v>
      </c>
      <c r="F560" s="84">
        <v>-174</v>
      </c>
      <c r="G560" s="85">
        <f t="shared" si="79"/>
        <v>0</v>
      </c>
      <c r="H560" s="86">
        <f t="shared" si="79"/>
        <v>0</v>
      </c>
      <c r="I560" s="87"/>
      <c r="J560" s="87"/>
      <c r="K560" s="87"/>
      <c r="L560" s="87"/>
      <c r="M560" s="87"/>
      <c r="N560" s="87"/>
      <c r="O560" s="87"/>
      <c r="P560" s="87"/>
      <c r="Q560" s="87"/>
      <c r="R560" s="87"/>
      <c r="S560" s="87"/>
      <c r="T560" s="87"/>
    </row>
    <row r="561" spans="1:20" s="88" customFormat="1" ht="11.25" customHeight="1" outlineLevel="2" x14ac:dyDescent="0.2">
      <c r="A561" s="80"/>
      <c r="B561" s="80" t="s">
        <v>8</v>
      </c>
      <c r="C561" s="81">
        <v>142010.03</v>
      </c>
      <c r="D561" s="82">
        <v>174</v>
      </c>
      <c r="E561" s="83">
        <v>-142010.03</v>
      </c>
      <c r="F561" s="84">
        <v>-174</v>
      </c>
      <c r="G561" s="85">
        <f t="shared" si="79"/>
        <v>0</v>
      </c>
      <c r="H561" s="86">
        <f t="shared" si="79"/>
        <v>0</v>
      </c>
      <c r="I561" s="87"/>
      <c r="J561" s="87"/>
      <c r="K561" s="87"/>
      <c r="L561" s="87"/>
      <c r="M561" s="87"/>
      <c r="N561" s="87"/>
      <c r="O561" s="87"/>
      <c r="P561" s="87"/>
      <c r="Q561" s="87"/>
      <c r="R561" s="87"/>
      <c r="S561" s="87"/>
      <c r="T561" s="87"/>
    </row>
    <row r="562" spans="1:20" s="88" customFormat="1" ht="11.25" customHeight="1" outlineLevel="2" x14ac:dyDescent="0.2">
      <c r="A562" s="80"/>
      <c r="B562" s="80" t="s">
        <v>9</v>
      </c>
      <c r="C562" s="81">
        <v>142010.03</v>
      </c>
      <c r="D562" s="82">
        <v>174</v>
      </c>
      <c r="E562" s="83">
        <v>-142010.03</v>
      </c>
      <c r="F562" s="84">
        <v>-174</v>
      </c>
      <c r="G562" s="85">
        <f t="shared" si="79"/>
        <v>0</v>
      </c>
      <c r="H562" s="86">
        <f t="shared" si="79"/>
        <v>0</v>
      </c>
      <c r="I562" s="87"/>
      <c r="J562" s="87"/>
      <c r="K562" s="87"/>
      <c r="L562" s="87"/>
      <c r="M562" s="87"/>
      <c r="N562" s="87"/>
      <c r="O562" s="87"/>
      <c r="P562" s="87"/>
      <c r="Q562" s="87"/>
      <c r="R562" s="87"/>
      <c r="S562" s="87"/>
      <c r="T562" s="87"/>
    </row>
    <row r="563" spans="1:20" s="88" customFormat="1" ht="11.25" customHeight="1" outlineLevel="2" x14ac:dyDescent="0.2">
      <c r="A563" s="80"/>
      <c r="B563" s="80" t="s">
        <v>10</v>
      </c>
      <c r="C563" s="81">
        <v>142010.03</v>
      </c>
      <c r="D563" s="82">
        <v>174</v>
      </c>
      <c r="E563" s="83">
        <v>-142010.03</v>
      </c>
      <c r="F563" s="84">
        <v>-174</v>
      </c>
      <c r="G563" s="85">
        <f t="shared" si="79"/>
        <v>0</v>
      </c>
      <c r="H563" s="86">
        <f t="shared" si="79"/>
        <v>0</v>
      </c>
      <c r="I563" s="87"/>
      <c r="J563" s="87"/>
      <c r="K563" s="87"/>
      <c r="L563" s="87"/>
      <c r="M563" s="87"/>
      <c r="N563" s="87"/>
      <c r="O563" s="87"/>
      <c r="P563" s="87"/>
      <c r="Q563" s="87"/>
      <c r="R563" s="87"/>
      <c r="S563" s="87"/>
      <c r="T563" s="87"/>
    </row>
    <row r="564" spans="1:20" s="88" customFormat="1" ht="11.25" customHeight="1" outlineLevel="2" x14ac:dyDescent="0.2">
      <c r="A564" s="80"/>
      <c r="B564" s="80" t="s">
        <v>11</v>
      </c>
      <c r="C564" s="81">
        <v>145274.67000000001</v>
      </c>
      <c r="D564" s="82">
        <v>178</v>
      </c>
      <c r="E564" s="83">
        <v>-145274.67000000001</v>
      </c>
      <c r="F564" s="84">
        <v>-178</v>
      </c>
      <c r="G564" s="85">
        <f t="shared" si="79"/>
        <v>0</v>
      </c>
      <c r="H564" s="86">
        <f t="shared" si="79"/>
        <v>0</v>
      </c>
      <c r="I564" s="87"/>
      <c r="J564" s="87"/>
      <c r="K564" s="87"/>
      <c r="L564" s="87"/>
      <c r="M564" s="87"/>
      <c r="N564" s="87"/>
      <c r="O564" s="87"/>
      <c r="P564" s="87"/>
      <c r="Q564" s="87"/>
      <c r="R564" s="87"/>
      <c r="S564" s="87"/>
      <c r="T564" s="87"/>
    </row>
    <row r="565" spans="1:20" s="89" customFormat="1" ht="11.25" customHeight="1" x14ac:dyDescent="0.15">
      <c r="A565" s="73" t="s">
        <v>218</v>
      </c>
      <c r="B565" s="236" t="s">
        <v>219</v>
      </c>
      <c r="C565" s="237"/>
      <c r="D565" s="237"/>
      <c r="E565" s="237"/>
      <c r="F565" s="237"/>
      <c r="G565" s="237"/>
      <c r="H565" s="238"/>
      <c r="I565" s="74"/>
      <c r="J565" s="74"/>
      <c r="K565" s="74"/>
      <c r="L565" s="74"/>
      <c r="M565" s="74"/>
      <c r="N565" s="74"/>
      <c r="O565" s="74"/>
      <c r="P565" s="74"/>
      <c r="Q565" s="74"/>
      <c r="R565" s="74"/>
      <c r="S565" s="74"/>
      <c r="T565" s="74"/>
    </row>
    <row r="566" spans="1:20" s="89" customFormat="1" ht="11.25" customHeight="1" outlineLevel="1" x14ac:dyDescent="0.15">
      <c r="A566" s="75"/>
      <c r="B566" s="75" t="s">
        <v>171</v>
      </c>
      <c r="C566" s="76">
        <f>SUM(C567:C578)</f>
        <v>451331</v>
      </c>
      <c r="D566" s="77">
        <f t="shared" ref="D566:H566" si="80">SUM(D567:D578)</f>
        <v>553</v>
      </c>
      <c r="E566" s="78">
        <f t="shared" si="80"/>
        <v>-449227.83</v>
      </c>
      <c r="F566" s="79">
        <f t="shared" si="80"/>
        <v>-550</v>
      </c>
      <c r="G566" s="76">
        <f t="shared" si="80"/>
        <v>2103.17</v>
      </c>
      <c r="H566" s="76">
        <f t="shared" si="80"/>
        <v>3</v>
      </c>
      <c r="I566" s="74"/>
      <c r="J566" s="74"/>
      <c r="K566" s="74"/>
      <c r="L566" s="74"/>
      <c r="M566" s="74"/>
      <c r="N566" s="74"/>
      <c r="O566" s="74"/>
      <c r="P566" s="74"/>
      <c r="Q566" s="74"/>
      <c r="R566" s="74"/>
      <c r="S566" s="74"/>
      <c r="T566" s="74"/>
    </row>
    <row r="567" spans="1:20" s="88" customFormat="1" ht="11.25" customHeight="1" outlineLevel="2" x14ac:dyDescent="0.2">
      <c r="A567" s="80"/>
      <c r="B567" s="80" t="s">
        <v>14</v>
      </c>
      <c r="C567" s="81">
        <v>37542.9</v>
      </c>
      <c r="D567" s="82">
        <v>46</v>
      </c>
      <c r="E567" s="83">
        <v>-37542.9</v>
      </c>
      <c r="F567" s="84">
        <v>-46</v>
      </c>
      <c r="G567" s="85">
        <f t="shared" ref="G567:H578" si="81">C567+E567</f>
        <v>0</v>
      </c>
      <c r="H567" s="86">
        <f t="shared" si="81"/>
        <v>0</v>
      </c>
      <c r="I567" s="87"/>
      <c r="J567" s="87"/>
      <c r="K567" s="87"/>
      <c r="L567" s="87"/>
      <c r="M567" s="87"/>
      <c r="N567" s="87"/>
      <c r="O567" s="87"/>
      <c r="P567" s="87"/>
      <c r="Q567" s="87"/>
      <c r="R567" s="87"/>
      <c r="S567" s="87"/>
      <c r="T567" s="87"/>
    </row>
    <row r="568" spans="1:20" s="88" customFormat="1" ht="11.25" customHeight="1" outlineLevel="2" x14ac:dyDescent="0.2">
      <c r="A568" s="80"/>
      <c r="B568" s="80" t="s">
        <v>15</v>
      </c>
      <c r="C568" s="81">
        <v>37542.9</v>
      </c>
      <c r="D568" s="82">
        <v>46</v>
      </c>
      <c r="E568" s="83">
        <v>-37542.9</v>
      </c>
      <c r="F568" s="84">
        <v>-46</v>
      </c>
      <c r="G568" s="85">
        <f t="shared" si="81"/>
        <v>0</v>
      </c>
      <c r="H568" s="86">
        <f t="shared" si="81"/>
        <v>0</v>
      </c>
      <c r="I568" s="87"/>
      <c r="J568" s="87"/>
      <c r="K568" s="87"/>
      <c r="L568" s="87"/>
      <c r="M568" s="87"/>
      <c r="N568" s="87"/>
      <c r="O568" s="87"/>
      <c r="P568" s="87"/>
      <c r="Q568" s="87"/>
      <c r="R568" s="87"/>
      <c r="S568" s="87"/>
      <c r="T568" s="87"/>
    </row>
    <row r="569" spans="1:20" s="88" customFormat="1" ht="11.25" customHeight="1" outlineLevel="2" x14ac:dyDescent="0.2">
      <c r="A569" s="80"/>
      <c r="B569" s="80" t="s">
        <v>16</v>
      </c>
      <c r="C569" s="81">
        <v>37542.9</v>
      </c>
      <c r="D569" s="82">
        <v>46</v>
      </c>
      <c r="E569" s="83">
        <v>-37542.9</v>
      </c>
      <c r="F569" s="84">
        <v>-46</v>
      </c>
      <c r="G569" s="85">
        <f t="shared" si="81"/>
        <v>0</v>
      </c>
      <c r="H569" s="86">
        <f t="shared" si="81"/>
        <v>0</v>
      </c>
      <c r="I569" s="87"/>
      <c r="J569" s="87"/>
      <c r="K569" s="87"/>
      <c r="L569" s="87"/>
      <c r="M569" s="87"/>
      <c r="N569" s="87"/>
      <c r="O569" s="87"/>
      <c r="P569" s="87"/>
      <c r="Q569" s="87"/>
      <c r="R569" s="87"/>
      <c r="S569" s="87"/>
      <c r="T569" s="87"/>
    </row>
    <row r="570" spans="1:20" s="88" customFormat="1" ht="11.25" customHeight="1" outlineLevel="2" x14ac:dyDescent="0.2">
      <c r="A570" s="80"/>
      <c r="B570" s="80" t="s">
        <v>3</v>
      </c>
      <c r="C570" s="81">
        <v>37542.9</v>
      </c>
      <c r="D570" s="82">
        <v>46</v>
      </c>
      <c r="E570" s="83">
        <v>-37542.9</v>
      </c>
      <c r="F570" s="84">
        <v>-46</v>
      </c>
      <c r="G570" s="85">
        <f t="shared" si="81"/>
        <v>0</v>
      </c>
      <c r="H570" s="86">
        <f t="shared" si="81"/>
        <v>0</v>
      </c>
      <c r="I570" s="87"/>
      <c r="J570" s="87"/>
      <c r="K570" s="87"/>
      <c r="L570" s="87"/>
      <c r="M570" s="87"/>
      <c r="N570" s="87"/>
      <c r="O570" s="87"/>
      <c r="P570" s="87"/>
      <c r="Q570" s="87"/>
      <c r="R570" s="87"/>
      <c r="S570" s="87"/>
      <c r="T570" s="87"/>
    </row>
    <row r="571" spans="1:20" s="88" customFormat="1" ht="11.25" customHeight="1" outlineLevel="2" x14ac:dyDescent="0.2">
      <c r="A571" s="80"/>
      <c r="B571" s="80" t="s">
        <v>4</v>
      </c>
      <c r="C571" s="81">
        <v>37542.9</v>
      </c>
      <c r="D571" s="82">
        <v>46</v>
      </c>
      <c r="E571" s="83">
        <v>-37542.9</v>
      </c>
      <c r="F571" s="84">
        <v>-46</v>
      </c>
      <c r="G571" s="85">
        <f t="shared" si="81"/>
        <v>0</v>
      </c>
      <c r="H571" s="86">
        <f t="shared" si="81"/>
        <v>0</v>
      </c>
      <c r="I571" s="87"/>
      <c r="J571" s="87"/>
      <c r="K571" s="87"/>
      <c r="L571" s="87"/>
      <c r="M571" s="87"/>
      <c r="N571" s="87"/>
      <c r="O571" s="87"/>
      <c r="P571" s="87"/>
      <c r="Q571" s="87"/>
      <c r="R571" s="87"/>
      <c r="S571" s="87"/>
      <c r="T571" s="87"/>
    </row>
    <row r="572" spans="1:20" s="88" customFormat="1" ht="11.25" customHeight="1" outlineLevel="2" x14ac:dyDescent="0.2">
      <c r="A572" s="80"/>
      <c r="B572" s="80" t="s">
        <v>5</v>
      </c>
      <c r="C572" s="81">
        <v>37542.9</v>
      </c>
      <c r="D572" s="82">
        <v>46</v>
      </c>
      <c r="E572" s="83">
        <v>-37542.9</v>
      </c>
      <c r="F572" s="84">
        <v>-46</v>
      </c>
      <c r="G572" s="85">
        <f t="shared" si="81"/>
        <v>0</v>
      </c>
      <c r="H572" s="86">
        <f t="shared" si="81"/>
        <v>0</v>
      </c>
      <c r="I572" s="87"/>
      <c r="J572" s="87"/>
      <c r="K572" s="87"/>
      <c r="L572" s="87"/>
      <c r="M572" s="87"/>
      <c r="N572" s="87"/>
      <c r="O572" s="87"/>
      <c r="P572" s="87"/>
      <c r="Q572" s="87"/>
      <c r="R572" s="87"/>
      <c r="S572" s="87"/>
      <c r="T572" s="87"/>
    </row>
    <row r="573" spans="1:20" s="88" customFormat="1" ht="11.25" customHeight="1" outlineLevel="2" x14ac:dyDescent="0.2">
      <c r="A573" s="80"/>
      <c r="B573" s="80" t="s">
        <v>6</v>
      </c>
      <c r="C573" s="81">
        <v>37542.9</v>
      </c>
      <c r="D573" s="82">
        <v>46</v>
      </c>
      <c r="E573" s="83">
        <v>-37542.9</v>
      </c>
      <c r="F573" s="84">
        <v>-46</v>
      </c>
      <c r="G573" s="85">
        <f t="shared" si="81"/>
        <v>0</v>
      </c>
      <c r="H573" s="86">
        <f t="shared" si="81"/>
        <v>0</v>
      </c>
      <c r="I573" s="87"/>
      <c r="J573" s="87"/>
      <c r="K573" s="87"/>
      <c r="L573" s="87"/>
      <c r="M573" s="87"/>
      <c r="N573" s="87"/>
      <c r="O573" s="87"/>
      <c r="P573" s="87"/>
      <c r="Q573" s="87"/>
      <c r="R573" s="87"/>
      <c r="S573" s="87"/>
      <c r="T573" s="87"/>
    </row>
    <row r="574" spans="1:20" s="88" customFormat="1" ht="11.25" customHeight="1" outlineLevel="2" x14ac:dyDescent="0.2">
      <c r="A574" s="80"/>
      <c r="B574" s="80" t="s">
        <v>7</v>
      </c>
      <c r="C574" s="81">
        <v>37542.9</v>
      </c>
      <c r="D574" s="82">
        <v>46</v>
      </c>
      <c r="E574" s="83">
        <v>-37542.9</v>
      </c>
      <c r="F574" s="84">
        <v>-46</v>
      </c>
      <c r="G574" s="85">
        <f t="shared" si="81"/>
        <v>0</v>
      </c>
      <c r="H574" s="86">
        <f t="shared" si="81"/>
        <v>0</v>
      </c>
      <c r="I574" s="87"/>
      <c r="J574" s="87"/>
      <c r="K574" s="87"/>
      <c r="L574" s="87"/>
      <c r="M574" s="87"/>
      <c r="N574" s="87"/>
      <c r="O574" s="87"/>
      <c r="P574" s="87"/>
      <c r="Q574" s="87"/>
      <c r="R574" s="87"/>
      <c r="S574" s="87"/>
      <c r="T574" s="87"/>
    </row>
    <row r="575" spans="1:20" s="88" customFormat="1" ht="11.25" customHeight="1" outlineLevel="2" x14ac:dyDescent="0.2">
      <c r="A575" s="80"/>
      <c r="B575" s="80" t="s">
        <v>8</v>
      </c>
      <c r="C575" s="81">
        <v>37542.9</v>
      </c>
      <c r="D575" s="82">
        <v>46</v>
      </c>
      <c r="E575" s="83">
        <v>-35965.519999999997</v>
      </c>
      <c r="F575" s="84">
        <v>-44</v>
      </c>
      <c r="G575" s="85">
        <f t="shared" si="81"/>
        <v>1577.38</v>
      </c>
      <c r="H575" s="86">
        <f t="shared" si="81"/>
        <v>2</v>
      </c>
      <c r="I575" s="87"/>
      <c r="J575" s="87"/>
      <c r="K575" s="87"/>
      <c r="L575" s="87"/>
      <c r="M575" s="87"/>
      <c r="N575" s="87"/>
      <c r="O575" s="87"/>
      <c r="P575" s="87"/>
      <c r="Q575" s="87"/>
      <c r="R575" s="87"/>
      <c r="S575" s="87"/>
      <c r="T575" s="87"/>
    </row>
    <row r="576" spans="1:20" s="88" customFormat="1" ht="11.25" customHeight="1" outlineLevel="2" x14ac:dyDescent="0.2">
      <c r="A576" s="80"/>
      <c r="B576" s="80" t="s">
        <v>9</v>
      </c>
      <c r="C576" s="81">
        <v>37542.9</v>
      </c>
      <c r="D576" s="82">
        <v>46</v>
      </c>
      <c r="E576" s="83">
        <v>-37017.11</v>
      </c>
      <c r="F576" s="84">
        <v>-45</v>
      </c>
      <c r="G576" s="85">
        <f t="shared" si="81"/>
        <v>525.79</v>
      </c>
      <c r="H576" s="86">
        <f t="shared" si="81"/>
        <v>1</v>
      </c>
      <c r="I576" s="87"/>
      <c r="J576" s="87"/>
      <c r="K576" s="87"/>
      <c r="L576" s="87"/>
      <c r="M576" s="87"/>
      <c r="N576" s="87"/>
      <c r="O576" s="87"/>
      <c r="P576" s="87"/>
      <c r="Q576" s="87"/>
      <c r="R576" s="87"/>
      <c r="S576" s="87"/>
      <c r="T576" s="87"/>
    </row>
    <row r="577" spans="1:20" s="87" customFormat="1" ht="11.25" customHeight="1" outlineLevel="2" x14ac:dyDescent="0.2">
      <c r="A577" s="80"/>
      <c r="B577" s="80" t="s">
        <v>10</v>
      </c>
      <c r="C577" s="81">
        <v>37542.9</v>
      </c>
      <c r="D577" s="82">
        <v>46</v>
      </c>
      <c r="E577" s="83">
        <v>-37542.9</v>
      </c>
      <c r="F577" s="84">
        <v>-46</v>
      </c>
      <c r="G577" s="85">
        <f t="shared" si="81"/>
        <v>0</v>
      </c>
      <c r="H577" s="86">
        <f t="shared" si="81"/>
        <v>0</v>
      </c>
    </row>
    <row r="578" spans="1:20" s="87" customFormat="1" ht="11.25" customHeight="1" outlineLevel="2" x14ac:dyDescent="0.2">
      <c r="A578" s="80"/>
      <c r="B578" s="80" t="s">
        <v>11</v>
      </c>
      <c r="C578" s="81">
        <v>38359.1</v>
      </c>
      <c r="D578" s="82">
        <v>47</v>
      </c>
      <c r="E578" s="83">
        <v>-38359.1</v>
      </c>
      <c r="F578" s="84">
        <v>-47</v>
      </c>
      <c r="G578" s="85">
        <f t="shared" si="81"/>
        <v>0</v>
      </c>
      <c r="H578" s="86">
        <f t="shared" si="81"/>
        <v>0</v>
      </c>
    </row>
    <row r="579" spans="1:20" s="74" customFormat="1" ht="11.25" customHeight="1" x14ac:dyDescent="0.15">
      <c r="A579" s="73" t="s">
        <v>108</v>
      </c>
      <c r="B579" s="236" t="s">
        <v>109</v>
      </c>
      <c r="C579" s="237"/>
      <c r="D579" s="237"/>
      <c r="E579" s="237"/>
      <c r="F579" s="237"/>
      <c r="G579" s="237"/>
      <c r="H579" s="238"/>
    </row>
    <row r="580" spans="1:20" s="74" customFormat="1" ht="11.25" customHeight="1" outlineLevel="1" x14ac:dyDescent="0.15">
      <c r="A580" s="75"/>
      <c r="B580" s="75" t="s">
        <v>171</v>
      </c>
      <c r="C580" s="76">
        <f>SUM(C581:C592)</f>
        <v>341967</v>
      </c>
      <c r="D580" s="77">
        <f t="shared" ref="D580:H580" si="82">SUM(D581:D592)</f>
        <v>419</v>
      </c>
      <c r="E580" s="78">
        <f t="shared" si="82"/>
        <v>-171609.96</v>
      </c>
      <c r="F580" s="79">
        <f t="shared" si="82"/>
        <v>-203</v>
      </c>
      <c r="G580" s="76">
        <f t="shared" si="82"/>
        <v>170357.04</v>
      </c>
      <c r="H580" s="76">
        <f t="shared" si="82"/>
        <v>216</v>
      </c>
    </row>
    <row r="581" spans="1:20" s="88" customFormat="1" ht="11.25" customHeight="1" outlineLevel="2" x14ac:dyDescent="0.2">
      <c r="A581" s="80"/>
      <c r="B581" s="80" t="s">
        <v>14</v>
      </c>
      <c r="C581" s="81">
        <v>28565.26</v>
      </c>
      <c r="D581" s="82">
        <v>35</v>
      </c>
      <c r="E581" s="83">
        <v>0</v>
      </c>
      <c r="F581" s="84">
        <v>0</v>
      </c>
      <c r="G581" s="85">
        <f t="shared" ref="G581:H592" si="83">C581+E581</f>
        <v>28565.26</v>
      </c>
      <c r="H581" s="86">
        <f t="shared" si="83"/>
        <v>35</v>
      </c>
      <c r="I581" s="87"/>
      <c r="J581" s="87"/>
      <c r="K581" s="87"/>
      <c r="L581" s="87"/>
      <c r="M581" s="87"/>
      <c r="N581" s="87"/>
      <c r="O581" s="87"/>
      <c r="P581" s="87"/>
      <c r="Q581" s="87"/>
      <c r="R581" s="87"/>
      <c r="S581" s="87"/>
      <c r="T581" s="87"/>
    </row>
    <row r="582" spans="1:20" s="88" customFormat="1" ht="11.25" customHeight="1" outlineLevel="2" x14ac:dyDescent="0.2">
      <c r="A582" s="80"/>
      <c r="B582" s="80" t="s">
        <v>15</v>
      </c>
      <c r="C582" s="81">
        <v>28565.26</v>
      </c>
      <c r="D582" s="82">
        <v>35</v>
      </c>
      <c r="E582" s="83">
        <v>-172.42</v>
      </c>
      <c r="F582" s="84">
        <v>0</v>
      </c>
      <c r="G582" s="85">
        <f t="shared" si="83"/>
        <v>28392.84</v>
      </c>
      <c r="H582" s="86">
        <f t="shared" si="83"/>
        <v>35</v>
      </c>
      <c r="I582" s="87"/>
      <c r="J582" s="87"/>
      <c r="K582" s="87"/>
      <c r="L582" s="87"/>
      <c r="M582" s="87"/>
      <c r="N582" s="87"/>
      <c r="O582" s="87"/>
      <c r="P582" s="87"/>
      <c r="Q582" s="87"/>
      <c r="R582" s="87"/>
      <c r="S582" s="87"/>
      <c r="T582" s="87"/>
    </row>
    <row r="583" spans="1:20" s="88" customFormat="1" ht="11.25" customHeight="1" outlineLevel="2" x14ac:dyDescent="0.2">
      <c r="A583" s="80"/>
      <c r="B583" s="80" t="s">
        <v>16</v>
      </c>
      <c r="C583" s="81">
        <v>28565.26</v>
      </c>
      <c r="D583" s="82">
        <v>35</v>
      </c>
      <c r="E583" s="83">
        <v>-344.84</v>
      </c>
      <c r="F583" s="84">
        <v>-2</v>
      </c>
      <c r="G583" s="85">
        <f t="shared" si="83"/>
        <v>28220.42</v>
      </c>
      <c r="H583" s="86">
        <f t="shared" si="83"/>
        <v>33</v>
      </c>
      <c r="I583" s="87"/>
      <c r="J583" s="87"/>
      <c r="K583" s="87"/>
      <c r="L583" s="87"/>
      <c r="M583" s="87"/>
      <c r="N583" s="87"/>
      <c r="O583" s="87"/>
      <c r="P583" s="87"/>
      <c r="Q583" s="87"/>
      <c r="R583" s="87"/>
      <c r="S583" s="87"/>
      <c r="T583" s="87"/>
    </row>
    <row r="584" spans="1:20" s="88" customFormat="1" ht="11.25" customHeight="1" outlineLevel="2" x14ac:dyDescent="0.2">
      <c r="A584" s="80"/>
      <c r="B584" s="80" t="s">
        <v>3</v>
      </c>
      <c r="C584" s="81">
        <v>28565.26</v>
      </c>
      <c r="D584" s="82">
        <v>35</v>
      </c>
      <c r="E584" s="83">
        <v>-7270.63</v>
      </c>
      <c r="F584" s="84">
        <v>-9</v>
      </c>
      <c r="G584" s="85">
        <f t="shared" si="83"/>
        <v>21294.63</v>
      </c>
      <c r="H584" s="86">
        <f t="shared" si="83"/>
        <v>26</v>
      </c>
      <c r="I584" s="87"/>
      <c r="J584" s="87"/>
      <c r="K584" s="87"/>
      <c r="L584" s="87"/>
      <c r="M584" s="87"/>
      <c r="N584" s="87"/>
      <c r="O584" s="87"/>
      <c r="P584" s="87"/>
      <c r="Q584" s="87"/>
      <c r="R584" s="87"/>
      <c r="S584" s="87"/>
      <c r="T584" s="87"/>
    </row>
    <row r="585" spans="1:20" s="88" customFormat="1" ht="11.25" customHeight="1" outlineLevel="2" x14ac:dyDescent="0.2">
      <c r="A585" s="80"/>
      <c r="B585" s="80" t="s">
        <v>4</v>
      </c>
      <c r="C585" s="81">
        <v>28565.26</v>
      </c>
      <c r="D585" s="82">
        <v>35</v>
      </c>
      <c r="E585" s="83">
        <v>-20678.36</v>
      </c>
      <c r="F585" s="84">
        <v>-29</v>
      </c>
      <c r="G585" s="85">
        <f t="shared" si="83"/>
        <v>7886.9</v>
      </c>
      <c r="H585" s="86">
        <f t="shared" si="83"/>
        <v>6</v>
      </c>
      <c r="I585" s="87"/>
      <c r="J585" s="87"/>
      <c r="K585" s="87"/>
      <c r="L585" s="87"/>
      <c r="M585" s="87"/>
      <c r="N585" s="87"/>
      <c r="O585" s="87"/>
      <c r="P585" s="87"/>
      <c r="Q585" s="87"/>
      <c r="R585" s="87"/>
      <c r="S585" s="87"/>
      <c r="T585" s="87"/>
    </row>
    <row r="586" spans="1:20" s="88" customFormat="1" ht="11.25" customHeight="1" outlineLevel="2" x14ac:dyDescent="0.2">
      <c r="A586" s="80"/>
      <c r="B586" s="80" t="s">
        <v>5</v>
      </c>
      <c r="C586" s="81">
        <v>28565.26</v>
      </c>
      <c r="D586" s="82">
        <v>35</v>
      </c>
      <c r="E586" s="83">
        <v>-23044.43</v>
      </c>
      <c r="F586" s="84">
        <v>-28</v>
      </c>
      <c r="G586" s="85">
        <f t="shared" si="83"/>
        <v>5520.83</v>
      </c>
      <c r="H586" s="86">
        <f t="shared" si="83"/>
        <v>7</v>
      </c>
      <c r="I586" s="87"/>
      <c r="J586" s="87"/>
      <c r="K586" s="87"/>
      <c r="L586" s="87"/>
      <c r="M586" s="87"/>
      <c r="N586" s="87"/>
      <c r="O586" s="87"/>
      <c r="P586" s="87"/>
      <c r="Q586" s="87"/>
      <c r="R586" s="87"/>
      <c r="S586" s="87"/>
      <c r="T586" s="87"/>
    </row>
    <row r="587" spans="1:20" s="88" customFormat="1" ht="11.25" customHeight="1" outlineLevel="2" x14ac:dyDescent="0.2">
      <c r="A587" s="80"/>
      <c r="B587" s="80" t="s">
        <v>6</v>
      </c>
      <c r="C587" s="81">
        <v>28565.26</v>
      </c>
      <c r="D587" s="82">
        <v>35</v>
      </c>
      <c r="E587" s="83">
        <v>-25410.5</v>
      </c>
      <c r="F587" s="84">
        <v>-31</v>
      </c>
      <c r="G587" s="85">
        <f t="shared" si="83"/>
        <v>3154.76</v>
      </c>
      <c r="H587" s="86">
        <f t="shared" si="83"/>
        <v>4</v>
      </c>
      <c r="I587" s="87"/>
      <c r="J587" s="87"/>
      <c r="K587" s="87"/>
      <c r="L587" s="87"/>
      <c r="M587" s="87"/>
      <c r="N587" s="87"/>
      <c r="O587" s="87"/>
      <c r="P587" s="87"/>
      <c r="Q587" s="87"/>
      <c r="R587" s="87"/>
      <c r="S587" s="87"/>
      <c r="T587" s="87"/>
    </row>
    <row r="588" spans="1:20" s="87" customFormat="1" ht="11.25" customHeight="1" outlineLevel="2" x14ac:dyDescent="0.2">
      <c r="A588" s="80"/>
      <c r="B588" s="80" t="s">
        <v>7</v>
      </c>
      <c r="C588" s="81">
        <v>28565.26</v>
      </c>
      <c r="D588" s="82">
        <v>35</v>
      </c>
      <c r="E588" s="83">
        <v>-23833.119999999999</v>
      </c>
      <c r="F588" s="84">
        <v>-29</v>
      </c>
      <c r="G588" s="85">
        <f t="shared" si="83"/>
        <v>4732.1400000000003</v>
      </c>
      <c r="H588" s="86">
        <f t="shared" si="83"/>
        <v>6</v>
      </c>
    </row>
    <row r="589" spans="1:20" s="87" customFormat="1" ht="11.25" customHeight="1" outlineLevel="2" x14ac:dyDescent="0.2">
      <c r="A589" s="80"/>
      <c r="B589" s="80" t="s">
        <v>8</v>
      </c>
      <c r="C589" s="81">
        <v>28565.26</v>
      </c>
      <c r="D589" s="82">
        <v>35</v>
      </c>
      <c r="E589" s="83">
        <v>-28565.26</v>
      </c>
      <c r="F589" s="84">
        <v>-35</v>
      </c>
      <c r="G589" s="85">
        <f t="shared" si="83"/>
        <v>0</v>
      </c>
      <c r="H589" s="86">
        <f t="shared" si="83"/>
        <v>0</v>
      </c>
    </row>
    <row r="590" spans="1:20" s="88" customFormat="1" ht="11.25" customHeight="1" outlineLevel="2" x14ac:dyDescent="0.2">
      <c r="A590" s="80"/>
      <c r="B590" s="80" t="s">
        <v>9</v>
      </c>
      <c r="C590" s="81">
        <v>28565.26</v>
      </c>
      <c r="D590" s="82">
        <v>35</v>
      </c>
      <c r="E590" s="83">
        <v>-14096.8</v>
      </c>
      <c r="F590" s="84">
        <v>-13</v>
      </c>
      <c r="G590" s="85">
        <f t="shared" si="83"/>
        <v>14468.46</v>
      </c>
      <c r="H590" s="86">
        <f t="shared" si="83"/>
        <v>22</v>
      </c>
      <c r="I590" s="87"/>
      <c r="J590" s="87"/>
      <c r="K590" s="87"/>
      <c r="L590" s="87"/>
      <c r="M590" s="87"/>
      <c r="N590" s="87"/>
      <c r="O590" s="87"/>
      <c r="P590" s="87"/>
      <c r="Q590" s="87"/>
      <c r="R590" s="87"/>
      <c r="S590" s="87"/>
      <c r="T590" s="87"/>
    </row>
    <row r="591" spans="1:20" s="88" customFormat="1" ht="11.25" customHeight="1" outlineLevel="2" x14ac:dyDescent="0.2">
      <c r="A591" s="80"/>
      <c r="B591" s="80" t="s">
        <v>10</v>
      </c>
      <c r="C591" s="81">
        <v>28565.26</v>
      </c>
      <c r="D591" s="82">
        <v>35</v>
      </c>
      <c r="E591" s="83">
        <v>-14096.8</v>
      </c>
      <c r="F591" s="84">
        <v>-13</v>
      </c>
      <c r="G591" s="85">
        <f t="shared" si="83"/>
        <v>14468.46</v>
      </c>
      <c r="H591" s="86">
        <f t="shared" si="83"/>
        <v>22</v>
      </c>
      <c r="I591" s="87"/>
      <c r="J591" s="87"/>
      <c r="K591" s="87"/>
      <c r="L591" s="87"/>
      <c r="M591" s="87"/>
      <c r="N591" s="87"/>
      <c r="O591" s="87"/>
      <c r="P591" s="87"/>
      <c r="Q591" s="87"/>
      <c r="R591" s="87"/>
      <c r="S591" s="87"/>
      <c r="T591" s="87"/>
    </row>
    <row r="592" spans="1:20" s="88" customFormat="1" ht="11.25" customHeight="1" outlineLevel="2" x14ac:dyDescent="0.2">
      <c r="A592" s="80"/>
      <c r="B592" s="80" t="s">
        <v>11</v>
      </c>
      <c r="C592" s="81">
        <v>27749.14</v>
      </c>
      <c r="D592" s="82">
        <v>34</v>
      </c>
      <c r="E592" s="83">
        <v>-14096.8</v>
      </c>
      <c r="F592" s="84">
        <v>-14</v>
      </c>
      <c r="G592" s="85">
        <f t="shared" si="83"/>
        <v>13652.34</v>
      </c>
      <c r="H592" s="86">
        <f t="shared" si="83"/>
        <v>20</v>
      </c>
      <c r="I592" s="87"/>
      <c r="J592" s="87"/>
      <c r="K592" s="87"/>
      <c r="L592" s="87"/>
      <c r="M592" s="87"/>
      <c r="N592" s="87"/>
      <c r="O592" s="87"/>
      <c r="P592" s="87"/>
      <c r="Q592" s="87"/>
      <c r="R592" s="87"/>
      <c r="S592" s="87"/>
      <c r="T592" s="87"/>
    </row>
    <row r="593" spans="1:20" s="89" customFormat="1" ht="11.25" customHeight="1" x14ac:dyDescent="0.15">
      <c r="A593" s="73" t="s">
        <v>220</v>
      </c>
      <c r="B593" s="236" t="s">
        <v>221</v>
      </c>
      <c r="C593" s="237"/>
      <c r="D593" s="237"/>
      <c r="E593" s="237"/>
      <c r="F593" s="237"/>
      <c r="G593" s="237"/>
      <c r="H593" s="238"/>
      <c r="I593" s="74"/>
      <c r="J593" s="74"/>
      <c r="K593" s="74"/>
      <c r="L593" s="74"/>
      <c r="M593" s="74"/>
      <c r="N593" s="74"/>
      <c r="O593" s="74"/>
      <c r="P593" s="74"/>
      <c r="Q593" s="74"/>
      <c r="R593" s="74"/>
      <c r="S593" s="74"/>
      <c r="T593" s="74"/>
    </row>
    <row r="594" spans="1:20" s="89" customFormat="1" ht="11.25" customHeight="1" outlineLevel="1" x14ac:dyDescent="0.15">
      <c r="A594" s="75"/>
      <c r="B594" s="75" t="s">
        <v>171</v>
      </c>
      <c r="C594" s="76">
        <f>SUM(C595:C606)</f>
        <v>30198</v>
      </c>
      <c r="D594" s="77">
        <f t="shared" ref="D594:H594" si="84">SUM(D595:D606)</f>
        <v>35</v>
      </c>
      <c r="E594" s="78">
        <f t="shared" si="84"/>
        <v>-30198</v>
      </c>
      <c r="F594" s="79">
        <f t="shared" si="84"/>
        <v>-35</v>
      </c>
      <c r="G594" s="76">
        <f t="shared" si="84"/>
        <v>0</v>
      </c>
      <c r="H594" s="76">
        <f t="shared" si="84"/>
        <v>0</v>
      </c>
      <c r="I594" s="74"/>
      <c r="J594" s="74"/>
      <c r="K594" s="74"/>
      <c r="L594" s="74"/>
      <c r="M594" s="74"/>
      <c r="N594" s="74"/>
      <c r="O594" s="74"/>
      <c r="P594" s="74"/>
      <c r="Q594" s="74"/>
      <c r="R594" s="74"/>
      <c r="S594" s="74"/>
      <c r="T594" s="74"/>
    </row>
    <row r="595" spans="1:20" s="88" customFormat="1" ht="11.25" customHeight="1" outlineLevel="2" x14ac:dyDescent="0.2">
      <c r="A595" s="80"/>
      <c r="B595" s="80" t="s">
        <v>14</v>
      </c>
      <c r="C595" s="81">
        <v>2588.4</v>
      </c>
      <c r="D595" s="82">
        <v>3</v>
      </c>
      <c r="E595" s="83">
        <v>-2588.4</v>
      </c>
      <c r="F595" s="84">
        <v>-3</v>
      </c>
      <c r="G595" s="85">
        <f t="shared" ref="G595:H606" si="85">C595+E595</f>
        <v>0</v>
      </c>
      <c r="H595" s="86">
        <f t="shared" si="85"/>
        <v>0</v>
      </c>
      <c r="I595" s="87"/>
      <c r="J595" s="87"/>
      <c r="K595" s="87"/>
      <c r="L595" s="87"/>
      <c r="M595" s="87"/>
      <c r="N595" s="87"/>
      <c r="O595" s="87"/>
      <c r="P595" s="87"/>
      <c r="Q595" s="87"/>
      <c r="R595" s="87"/>
      <c r="S595" s="87"/>
      <c r="T595" s="87"/>
    </row>
    <row r="596" spans="1:20" s="88" customFormat="1" ht="11.25" customHeight="1" outlineLevel="2" x14ac:dyDescent="0.2">
      <c r="A596" s="80"/>
      <c r="B596" s="80" t="s">
        <v>15</v>
      </c>
      <c r="C596" s="81">
        <v>2588.4</v>
      </c>
      <c r="D596" s="82">
        <v>3</v>
      </c>
      <c r="E596" s="83">
        <v>-2588.4</v>
      </c>
      <c r="F596" s="84">
        <v>-3</v>
      </c>
      <c r="G596" s="85">
        <f t="shared" si="85"/>
        <v>0</v>
      </c>
      <c r="H596" s="86">
        <f t="shared" si="85"/>
        <v>0</v>
      </c>
      <c r="I596" s="87"/>
      <c r="J596" s="87"/>
      <c r="K596" s="87"/>
      <c r="L596" s="87"/>
      <c r="M596" s="87"/>
      <c r="N596" s="87"/>
      <c r="O596" s="87"/>
      <c r="P596" s="87"/>
      <c r="Q596" s="87"/>
      <c r="R596" s="87"/>
      <c r="S596" s="87"/>
      <c r="T596" s="87"/>
    </row>
    <row r="597" spans="1:20" s="88" customFormat="1" ht="11.25" customHeight="1" outlineLevel="2" x14ac:dyDescent="0.2">
      <c r="A597" s="80"/>
      <c r="B597" s="80" t="s">
        <v>16</v>
      </c>
      <c r="C597" s="81">
        <v>2588.4</v>
      </c>
      <c r="D597" s="82">
        <v>3</v>
      </c>
      <c r="E597" s="83">
        <v>-2588.4</v>
      </c>
      <c r="F597" s="84">
        <v>-3</v>
      </c>
      <c r="G597" s="85">
        <f t="shared" si="85"/>
        <v>0</v>
      </c>
      <c r="H597" s="86">
        <f t="shared" si="85"/>
        <v>0</v>
      </c>
      <c r="I597" s="87"/>
      <c r="J597" s="87"/>
      <c r="K597" s="87"/>
      <c r="L597" s="87"/>
      <c r="M597" s="87"/>
      <c r="N597" s="87"/>
      <c r="O597" s="87"/>
      <c r="P597" s="87"/>
      <c r="Q597" s="87"/>
      <c r="R597" s="87"/>
      <c r="S597" s="87"/>
      <c r="T597" s="87"/>
    </row>
    <row r="598" spans="1:20" s="88" customFormat="1" ht="11.25" customHeight="1" outlineLevel="2" x14ac:dyDescent="0.2">
      <c r="A598" s="80"/>
      <c r="B598" s="80" t="s">
        <v>3</v>
      </c>
      <c r="C598" s="81">
        <v>2588.4</v>
      </c>
      <c r="D598" s="82">
        <v>3</v>
      </c>
      <c r="E598" s="83">
        <v>-2588.4</v>
      </c>
      <c r="F598" s="84">
        <v>-3</v>
      </c>
      <c r="G598" s="85">
        <f t="shared" si="85"/>
        <v>0</v>
      </c>
      <c r="H598" s="86">
        <f t="shared" si="85"/>
        <v>0</v>
      </c>
      <c r="I598" s="87"/>
      <c r="J598" s="87"/>
      <c r="K598" s="87"/>
      <c r="L598" s="87"/>
      <c r="M598" s="87"/>
      <c r="N598" s="87"/>
      <c r="O598" s="87"/>
      <c r="P598" s="87"/>
      <c r="Q598" s="87"/>
      <c r="R598" s="87"/>
      <c r="S598" s="87"/>
      <c r="T598" s="87"/>
    </row>
    <row r="599" spans="1:20" s="88" customFormat="1" ht="11.25" customHeight="1" outlineLevel="2" x14ac:dyDescent="0.2">
      <c r="A599" s="80"/>
      <c r="B599" s="80" t="s">
        <v>4</v>
      </c>
      <c r="C599" s="81">
        <v>2588.4</v>
      </c>
      <c r="D599" s="82">
        <v>3</v>
      </c>
      <c r="E599" s="83">
        <v>-2588.4</v>
      </c>
      <c r="F599" s="84">
        <v>-3</v>
      </c>
      <c r="G599" s="85">
        <f t="shared" si="85"/>
        <v>0</v>
      </c>
      <c r="H599" s="86">
        <f t="shared" si="85"/>
        <v>0</v>
      </c>
      <c r="I599" s="87"/>
      <c r="J599" s="87"/>
      <c r="K599" s="87"/>
      <c r="L599" s="87"/>
      <c r="M599" s="87"/>
      <c r="N599" s="87"/>
      <c r="O599" s="87"/>
      <c r="P599" s="87"/>
      <c r="Q599" s="87"/>
      <c r="R599" s="87"/>
      <c r="S599" s="87"/>
      <c r="T599" s="87"/>
    </row>
    <row r="600" spans="1:20" s="88" customFormat="1" ht="11.25" customHeight="1" outlineLevel="2" x14ac:dyDescent="0.2">
      <c r="A600" s="80"/>
      <c r="B600" s="80" t="s">
        <v>5</v>
      </c>
      <c r="C600" s="81">
        <v>2588.4</v>
      </c>
      <c r="D600" s="82">
        <v>3</v>
      </c>
      <c r="E600" s="83">
        <v>-2588.4</v>
      </c>
      <c r="F600" s="84">
        <v>-3</v>
      </c>
      <c r="G600" s="85">
        <f t="shared" si="85"/>
        <v>0</v>
      </c>
      <c r="H600" s="86">
        <f t="shared" si="85"/>
        <v>0</v>
      </c>
      <c r="I600" s="87"/>
      <c r="J600" s="87"/>
      <c r="K600" s="87"/>
      <c r="L600" s="87"/>
      <c r="M600" s="87"/>
      <c r="N600" s="87"/>
      <c r="O600" s="87"/>
      <c r="P600" s="87"/>
      <c r="Q600" s="87"/>
      <c r="R600" s="87"/>
      <c r="S600" s="87"/>
      <c r="T600" s="87"/>
    </row>
    <row r="601" spans="1:20" s="88" customFormat="1" ht="11.25" customHeight="1" outlineLevel="2" x14ac:dyDescent="0.2">
      <c r="A601" s="80"/>
      <c r="B601" s="80" t="s">
        <v>6</v>
      </c>
      <c r="C601" s="81">
        <v>2588.4</v>
      </c>
      <c r="D601" s="82">
        <v>3</v>
      </c>
      <c r="E601" s="83">
        <v>-2588.4</v>
      </c>
      <c r="F601" s="84">
        <v>-3</v>
      </c>
      <c r="G601" s="85">
        <f t="shared" si="85"/>
        <v>0</v>
      </c>
      <c r="H601" s="86">
        <f t="shared" si="85"/>
        <v>0</v>
      </c>
      <c r="I601" s="87"/>
      <c r="J601" s="87"/>
      <c r="K601" s="87"/>
      <c r="L601" s="87"/>
      <c r="M601" s="87"/>
      <c r="N601" s="87"/>
      <c r="O601" s="87"/>
      <c r="P601" s="87"/>
      <c r="Q601" s="87"/>
      <c r="R601" s="87"/>
      <c r="S601" s="87"/>
      <c r="T601" s="87"/>
    </row>
    <row r="602" spans="1:20" s="88" customFormat="1" ht="11.25" customHeight="1" outlineLevel="2" x14ac:dyDescent="0.2">
      <c r="A602" s="80"/>
      <c r="B602" s="80" t="s">
        <v>7</v>
      </c>
      <c r="C602" s="81">
        <v>2588.4</v>
      </c>
      <c r="D602" s="82">
        <v>3</v>
      </c>
      <c r="E602" s="83">
        <v>-2588.4</v>
      </c>
      <c r="F602" s="84">
        <v>-3</v>
      </c>
      <c r="G602" s="85">
        <f t="shared" si="85"/>
        <v>0</v>
      </c>
      <c r="H602" s="86">
        <f t="shared" si="85"/>
        <v>0</v>
      </c>
      <c r="I602" s="87"/>
      <c r="J602" s="87"/>
      <c r="K602" s="87"/>
      <c r="L602" s="87"/>
      <c r="M602" s="87"/>
      <c r="N602" s="87"/>
      <c r="O602" s="87"/>
      <c r="P602" s="87"/>
      <c r="Q602" s="87"/>
      <c r="R602" s="87"/>
      <c r="S602" s="87"/>
      <c r="T602" s="87"/>
    </row>
    <row r="603" spans="1:20" s="88" customFormat="1" ht="11.25" customHeight="1" outlineLevel="2" x14ac:dyDescent="0.2">
      <c r="A603" s="80"/>
      <c r="B603" s="80" t="s">
        <v>8</v>
      </c>
      <c r="C603" s="81">
        <v>2588.4</v>
      </c>
      <c r="D603" s="82">
        <v>3</v>
      </c>
      <c r="E603" s="83">
        <v>-2588.4</v>
      </c>
      <c r="F603" s="84">
        <v>-3</v>
      </c>
      <c r="G603" s="85">
        <f t="shared" si="85"/>
        <v>0</v>
      </c>
      <c r="H603" s="86">
        <f t="shared" si="85"/>
        <v>0</v>
      </c>
      <c r="I603" s="87"/>
      <c r="J603" s="87"/>
      <c r="K603" s="87"/>
      <c r="L603" s="87"/>
      <c r="M603" s="87"/>
      <c r="N603" s="87"/>
      <c r="O603" s="87"/>
      <c r="P603" s="87"/>
      <c r="Q603" s="87"/>
      <c r="R603" s="87"/>
      <c r="S603" s="87"/>
      <c r="T603" s="87"/>
    </row>
    <row r="604" spans="1:20" s="88" customFormat="1" ht="11.25" customHeight="1" outlineLevel="2" x14ac:dyDescent="0.2">
      <c r="A604" s="80"/>
      <c r="B604" s="80" t="s">
        <v>9</v>
      </c>
      <c r="C604" s="81">
        <v>2588.4</v>
      </c>
      <c r="D604" s="82">
        <v>3</v>
      </c>
      <c r="E604" s="83">
        <v>-2588.4</v>
      </c>
      <c r="F604" s="84">
        <v>-3</v>
      </c>
      <c r="G604" s="85">
        <f t="shared" si="85"/>
        <v>0</v>
      </c>
      <c r="H604" s="86">
        <f t="shared" si="85"/>
        <v>0</v>
      </c>
      <c r="I604" s="87"/>
      <c r="J604" s="87"/>
      <c r="K604" s="87"/>
      <c r="L604" s="87"/>
      <c r="M604" s="87"/>
      <c r="N604" s="87"/>
      <c r="O604" s="87"/>
      <c r="P604" s="87"/>
      <c r="Q604" s="87"/>
      <c r="R604" s="87"/>
      <c r="S604" s="87"/>
      <c r="T604" s="87"/>
    </row>
    <row r="605" spans="1:20" s="88" customFormat="1" ht="11.25" customHeight="1" outlineLevel="2" x14ac:dyDescent="0.2">
      <c r="A605" s="80"/>
      <c r="B605" s="80" t="s">
        <v>10</v>
      </c>
      <c r="C605" s="81">
        <v>2588.4</v>
      </c>
      <c r="D605" s="82">
        <v>3</v>
      </c>
      <c r="E605" s="83">
        <v>-2588.4</v>
      </c>
      <c r="F605" s="84">
        <v>-3</v>
      </c>
      <c r="G605" s="85">
        <f t="shared" si="85"/>
        <v>0</v>
      </c>
      <c r="H605" s="86">
        <f t="shared" si="85"/>
        <v>0</v>
      </c>
      <c r="I605" s="87"/>
      <c r="J605" s="87"/>
      <c r="K605" s="87"/>
      <c r="L605" s="87"/>
      <c r="M605" s="87"/>
      <c r="N605" s="87"/>
      <c r="O605" s="87"/>
      <c r="P605" s="87"/>
      <c r="Q605" s="87"/>
      <c r="R605" s="87"/>
      <c r="S605" s="87"/>
      <c r="T605" s="87"/>
    </row>
    <row r="606" spans="1:20" s="88" customFormat="1" ht="11.25" customHeight="1" outlineLevel="2" x14ac:dyDescent="0.2">
      <c r="A606" s="80"/>
      <c r="B606" s="80" t="s">
        <v>11</v>
      </c>
      <c r="C606" s="81">
        <v>1725.6</v>
      </c>
      <c r="D606" s="82">
        <v>2</v>
      </c>
      <c r="E606" s="83">
        <v>-1725.6</v>
      </c>
      <c r="F606" s="84">
        <v>-2</v>
      </c>
      <c r="G606" s="85">
        <f t="shared" si="85"/>
        <v>0</v>
      </c>
      <c r="H606" s="86">
        <f t="shared" si="85"/>
        <v>0</v>
      </c>
      <c r="I606" s="87"/>
      <c r="J606" s="87"/>
      <c r="K606" s="87"/>
      <c r="L606" s="87"/>
      <c r="M606" s="87"/>
      <c r="N606" s="87"/>
      <c r="O606" s="87"/>
      <c r="P606" s="87"/>
      <c r="Q606" s="87"/>
      <c r="R606" s="87"/>
      <c r="S606" s="87"/>
      <c r="T606" s="87"/>
    </row>
    <row r="607" spans="1:20" s="74" customFormat="1" ht="11.25" customHeight="1" x14ac:dyDescent="0.15">
      <c r="A607" s="73" t="s">
        <v>12</v>
      </c>
      <c r="B607" s="236" t="s">
        <v>13</v>
      </c>
      <c r="C607" s="237"/>
      <c r="D607" s="237"/>
      <c r="E607" s="237"/>
      <c r="F607" s="237"/>
      <c r="G607" s="237"/>
      <c r="H607" s="238"/>
    </row>
    <row r="608" spans="1:20" s="74" customFormat="1" ht="11.25" customHeight="1" outlineLevel="1" x14ac:dyDescent="0.15">
      <c r="A608" s="75"/>
      <c r="B608" s="75" t="s">
        <v>171</v>
      </c>
      <c r="C608" s="76">
        <f>SUM(C609:C620)</f>
        <v>21596605</v>
      </c>
      <c r="D608" s="77">
        <f t="shared" ref="D608:H608" si="86">SUM(D609:D620)</f>
        <v>36580</v>
      </c>
      <c r="E608" s="78">
        <f t="shared" si="86"/>
        <v>3549227.56</v>
      </c>
      <c r="F608" s="79">
        <f t="shared" si="86"/>
        <v>2715</v>
      </c>
      <c r="G608" s="76">
        <f t="shared" si="86"/>
        <v>25145832.559999999</v>
      </c>
      <c r="H608" s="76">
        <f t="shared" si="86"/>
        <v>39295</v>
      </c>
    </row>
    <row r="609" spans="1:20" s="87" customFormat="1" ht="11.25" customHeight="1" outlineLevel="2" x14ac:dyDescent="0.2">
      <c r="A609" s="80"/>
      <c r="B609" s="80" t="s">
        <v>14</v>
      </c>
      <c r="C609" s="81">
        <v>1799520.29</v>
      </c>
      <c r="D609" s="82">
        <v>3048</v>
      </c>
      <c r="E609" s="83">
        <v>0</v>
      </c>
      <c r="F609" s="84">
        <v>0</v>
      </c>
      <c r="G609" s="85">
        <f t="shared" ref="G609:H620" si="87">C609+E609</f>
        <v>1799520.29</v>
      </c>
      <c r="H609" s="86">
        <f t="shared" si="87"/>
        <v>3048</v>
      </c>
    </row>
    <row r="610" spans="1:20" s="87" customFormat="1" ht="11.25" customHeight="1" outlineLevel="2" x14ac:dyDescent="0.2">
      <c r="A610" s="80"/>
      <c r="B610" s="80" t="s">
        <v>15</v>
      </c>
      <c r="C610" s="81">
        <v>1799520.29</v>
      </c>
      <c r="D610" s="82">
        <v>3048</v>
      </c>
      <c r="E610" s="83">
        <v>0</v>
      </c>
      <c r="F610" s="84">
        <v>0</v>
      </c>
      <c r="G610" s="85">
        <f t="shared" si="87"/>
        <v>1799520.29</v>
      </c>
      <c r="H610" s="86">
        <f t="shared" si="87"/>
        <v>3048</v>
      </c>
    </row>
    <row r="611" spans="1:20" s="87" customFormat="1" ht="11.25" customHeight="1" outlineLevel="2" x14ac:dyDescent="0.2">
      <c r="A611" s="80"/>
      <c r="B611" s="80" t="s">
        <v>16</v>
      </c>
      <c r="C611" s="81">
        <v>1799520.29</v>
      </c>
      <c r="D611" s="82">
        <v>3048</v>
      </c>
      <c r="E611" s="83">
        <v>0</v>
      </c>
      <c r="F611" s="84">
        <v>0</v>
      </c>
      <c r="G611" s="85">
        <f t="shared" si="87"/>
        <v>1799520.29</v>
      </c>
      <c r="H611" s="86">
        <f t="shared" si="87"/>
        <v>3048</v>
      </c>
    </row>
    <row r="612" spans="1:20" s="88" customFormat="1" ht="11.25" customHeight="1" outlineLevel="2" x14ac:dyDescent="0.2">
      <c r="A612" s="80"/>
      <c r="B612" s="80" t="s">
        <v>3</v>
      </c>
      <c r="C612" s="81">
        <v>1799520.29</v>
      </c>
      <c r="D612" s="82">
        <v>3048</v>
      </c>
      <c r="E612" s="83">
        <v>0</v>
      </c>
      <c r="F612" s="84">
        <v>0</v>
      </c>
      <c r="G612" s="85">
        <f t="shared" si="87"/>
        <v>1799520.29</v>
      </c>
      <c r="H612" s="86">
        <f t="shared" si="87"/>
        <v>3048</v>
      </c>
      <c r="I612" s="87"/>
      <c r="J612" s="87"/>
      <c r="K612" s="87"/>
      <c r="L612" s="87"/>
      <c r="M612" s="87"/>
      <c r="N612" s="87"/>
      <c r="O612" s="87"/>
      <c r="P612" s="87"/>
      <c r="Q612" s="87"/>
      <c r="R612" s="87"/>
      <c r="S612" s="87"/>
      <c r="T612" s="87"/>
    </row>
    <row r="613" spans="1:20" s="88" customFormat="1" ht="11.25" customHeight="1" outlineLevel="2" x14ac:dyDescent="0.2">
      <c r="A613" s="80"/>
      <c r="B613" s="80" t="s">
        <v>4</v>
      </c>
      <c r="C613" s="81">
        <v>1799520.29</v>
      </c>
      <c r="D613" s="82">
        <v>3048</v>
      </c>
      <c r="E613" s="83">
        <v>0</v>
      </c>
      <c r="F613" s="84">
        <v>0</v>
      </c>
      <c r="G613" s="85">
        <f t="shared" si="87"/>
        <v>1799520.29</v>
      </c>
      <c r="H613" s="86">
        <f t="shared" si="87"/>
        <v>3048</v>
      </c>
      <c r="I613" s="87"/>
      <c r="J613" s="87"/>
      <c r="K613" s="87"/>
      <c r="L613" s="87"/>
      <c r="M613" s="87"/>
      <c r="N613" s="87"/>
      <c r="O613" s="87"/>
      <c r="P613" s="87"/>
      <c r="Q613" s="87"/>
      <c r="R613" s="87"/>
      <c r="S613" s="87"/>
      <c r="T613" s="87"/>
    </row>
    <row r="614" spans="1:20" s="88" customFormat="1" ht="11.25" customHeight="1" outlineLevel="2" x14ac:dyDescent="0.2">
      <c r="A614" s="80"/>
      <c r="B614" s="80" t="s">
        <v>5</v>
      </c>
      <c r="C614" s="81">
        <v>1799520.29</v>
      </c>
      <c r="D614" s="82">
        <v>3048</v>
      </c>
      <c r="E614" s="83">
        <v>0</v>
      </c>
      <c r="F614" s="84">
        <v>0</v>
      </c>
      <c r="G614" s="85">
        <f t="shared" si="87"/>
        <v>1799520.29</v>
      </c>
      <c r="H614" s="86">
        <f t="shared" si="87"/>
        <v>3048</v>
      </c>
      <c r="I614" s="87"/>
      <c r="J614" s="87"/>
      <c r="K614" s="87"/>
      <c r="L614" s="87"/>
      <c r="M614" s="87"/>
      <c r="N614" s="87"/>
      <c r="O614" s="87"/>
      <c r="P614" s="87"/>
      <c r="Q614" s="87"/>
      <c r="R614" s="87"/>
      <c r="S614" s="87"/>
      <c r="T614" s="87"/>
    </row>
    <row r="615" spans="1:20" s="88" customFormat="1" ht="11.25" customHeight="1" outlineLevel="2" x14ac:dyDescent="0.2">
      <c r="A615" s="80"/>
      <c r="B615" s="80" t="s">
        <v>6</v>
      </c>
      <c r="C615" s="81">
        <v>1799520.29</v>
      </c>
      <c r="D615" s="82">
        <v>3048</v>
      </c>
      <c r="E615" s="83">
        <v>0</v>
      </c>
      <c r="F615" s="84">
        <v>0</v>
      </c>
      <c r="G615" s="85">
        <f t="shared" si="87"/>
        <v>1799520.29</v>
      </c>
      <c r="H615" s="86">
        <f t="shared" si="87"/>
        <v>3048</v>
      </c>
      <c r="I615" s="87"/>
      <c r="J615" s="87"/>
      <c r="K615" s="87"/>
      <c r="L615" s="87"/>
      <c r="M615" s="87"/>
      <c r="N615" s="87"/>
      <c r="O615" s="87"/>
      <c r="P615" s="87"/>
      <c r="Q615" s="87"/>
      <c r="R615" s="87"/>
      <c r="S615" s="87"/>
      <c r="T615" s="87"/>
    </row>
    <row r="616" spans="1:20" s="88" customFormat="1" ht="11.25" customHeight="1" outlineLevel="2" x14ac:dyDescent="0.2">
      <c r="A616" s="80"/>
      <c r="B616" s="80" t="s">
        <v>7</v>
      </c>
      <c r="C616" s="81">
        <v>1799520.29</v>
      </c>
      <c r="D616" s="82">
        <v>3048</v>
      </c>
      <c r="E616" s="83">
        <v>0</v>
      </c>
      <c r="F616" s="84">
        <v>0</v>
      </c>
      <c r="G616" s="85">
        <f t="shared" si="87"/>
        <v>1799520.29</v>
      </c>
      <c r="H616" s="86">
        <f t="shared" si="87"/>
        <v>3048</v>
      </c>
      <c r="I616" s="87"/>
      <c r="J616" s="87"/>
      <c r="K616" s="87"/>
      <c r="L616" s="87"/>
      <c r="M616" s="87"/>
      <c r="N616" s="87"/>
      <c r="O616" s="87"/>
      <c r="P616" s="87"/>
      <c r="Q616" s="87"/>
      <c r="R616" s="87"/>
      <c r="S616" s="87"/>
      <c r="T616" s="87"/>
    </row>
    <row r="617" spans="1:20" s="88" customFormat="1" ht="11.25" customHeight="1" outlineLevel="2" x14ac:dyDescent="0.2">
      <c r="A617" s="80"/>
      <c r="B617" s="80" t="s">
        <v>8</v>
      </c>
      <c r="C617" s="81">
        <v>1799520.29</v>
      </c>
      <c r="D617" s="82">
        <v>3048</v>
      </c>
      <c r="E617" s="83">
        <v>2716005.64</v>
      </c>
      <c r="F617" s="84">
        <v>2078</v>
      </c>
      <c r="G617" s="85">
        <f t="shared" si="87"/>
        <v>4515525.93</v>
      </c>
      <c r="H617" s="86">
        <f t="shared" si="87"/>
        <v>5126</v>
      </c>
      <c r="I617" s="87"/>
      <c r="J617" s="87"/>
      <c r="K617" s="87"/>
      <c r="L617" s="87"/>
      <c r="M617" s="87"/>
      <c r="N617" s="87"/>
      <c r="O617" s="87"/>
      <c r="P617" s="87"/>
      <c r="Q617" s="87"/>
      <c r="R617" s="87"/>
      <c r="S617" s="87"/>
      <c r="T617" s="87"/>
    </row>
    <row r="618" spans="1:20" s="87" customFormat="1" ht="11.25" customHeight="1" outlineLevel="2" x14ac:dyDescent="0.2">
      <c r="A618" s="80"/>
      <c r="B618" s="80" t="s">
        <v>9</v>
      </c>
      <c r="C618" s="81">
        <v>1799520.29</v>
      </c>
      <c r="D618" s="82">
        <v>3048</v>
      </c>
      <c r="E618" s="83">
        <v>277740.64</v>
      </c>
      <c r="F618" s="84">
        <v>212</v>
      </c>
      <c r="G618" s="85">
        <f t="shared" si="87"/>
        <v>2077260.93</v>
      </c>
      <c r="H618" s="86">
        <f t="shared" si="87"/>
        <v>3260</v>
      </c>
    </row>
    <row r="619" spans="1:20" s="87" customFormat="1" ht="11.25" customHeight="1" outlineLevel="2" x14ac:dyDescent="0.2">
      <c r="A619" s="80"/>
      <c r="B619" s="80" t="s">
        <v>10</v>
      </c>
      <c r="C619" s="81">
        <v>1799520.29</v>
      </c>
      <c r="D619" s="82">
        <v>3048</v>
      </c>
      <c r="E619" s="83">
        <v>277740.64</v>
      </c>
      <c r="F619" s="84">
        <v>212</v>
      </c>
      <c r="G619" s="85">
        <f t="shared" si="87"/>
        <v>2077260.93</v>
      </c>
      <c r="H619" s="86">
        <f t="shared" si="87"/>
        <v>3260</v>
      </c>
    </row>
    <row r="620" spans="1:20" s="87" customFormat="1" ht="11.25" customHeight="1" outlineLevel="2" x14ac:dyDescent="0.2">
      <c r="A620" s="80"/>
      <c r="B620" s="80" t="s">
        <v>11</v>
      </c>
      <c r="C620" s="81">
        <v>1801881.81</v>
      </c>
      <c r="D620" s="82">
        <v>3052</v>
      </c>
      <c r="E620" s="83">
        <v>277740.64</v>
      </c>
      <c r="F620" s="84">
        <v>213</v>
      </c>
      <c r="G620" s="85">
        <f t="shared" si="87"/>
        <v>2079622.45</v>
      </c>
      <c r="H620" s="86">
        <f t="shared" si="87"/>
        <v>3265</v>
      </c>
    </row>
    <row r="621" spans="1:20" s="74" customFormat="1" ht="11.25" customHeight="1" x14ac:dyDescent="0.15">
      <c r="A621" s="73" t="s">
        <v>19</v>
      </c>
      <c r="B621" s="236" t="s">
        <v>20</v>
      </c>
      <c r="C621" s="237"/>
      <c r="D621" s="237"/>
      <c r="E621" s="237"/>
      <c r="F621" s="237"/>
      <c r="G621" s="237"/>
      <c r="H621" s="238"/>
    </row>
    <row r="622" spans="1:20" s="74" customFormat="1" ht="11.25" customHeight="1" outlineLevel="1" x14ac:dyDescent="0.15">
      <c r="A622" s="75"/>
      <c r="B622" s="75" t="s">
        <v>171</v>
      </c>
      <c r="C622" s="76">
        <f>SUM(C623:C634)</f>
        <v>42689881</v>
      </c>
      <c r="D622" s="77">
        <f t="shared" ref="D622:H622" si="88">SUM(D623:D634)</f>
        <v>56154</v>
      </c>
      <c r="E622" s="78">
        <f t="shared" si="88"/>
        <v>-7226821.5199999996</v>
      </c>
      <c r="F622" s="79">
        <f t="shared" si="88"/>
        <v>-3838</v>
      </c>
      <c r="G622" s="76">
        <f t="shared" si="88"/>
        <v>35463059.479999997</v>
      </c>
      <c r="H622" s="76">
        <f t="shared" si="88"/>
        <v>52316</v>
      </c>
    </row>
    <row r="623" spans="1:20" s="87" customFormat="1" ht="11.25" customHeight="1" outlineLevel="2" x14ac:dyDescent="0.2">
      <c r="A623" s="80"/>
      <c r="B623" s="80" t="s">
        <v>14</v>
      </c>
      <c r="C623" s="81">
        <v>3557870.2</v>
      </c>
      <c r="D623" s="82">
        <v>4680</v>
      </c>
      <c r="E623" s="83">
        <v>-1676585.21</v>
      </c>
      <c r="F623" s="84">
        <v>-891</v>
      </c>
      <c r="G623" s="85">
        <f t="shared" ref="G623:H634" si="89">C623+E623</f>
        <v>1881284.99</v>
      </c>
      <c r="H623" s="86">
        <f t="shared" si="89"/>
        <v>3789</v>
      </c>
    </row>
    <row r="624" spans="1:20" s="87" customFormat="1" ht="11.25" customHeight="1" outlineLevel="2" x14ac:dyDescent="0.2">
      <c r="A624" s="80"/>
      <c r="B624" s="80" t="s">
        <v>15</v>
      </c>
      <c r="C624" s="81">
        <v>3557870.2</v>
      </c>
      <c r="D624" s="82">
        <v>4680</v>
      </c>
      <c r="E624" s="83">
        <v>-1222325.33</v>
      </c>
      <c r="F624" s="84">
        <v>-649</v>
      </c>
      <c r="G624" s="85">
        <f t="shared" si="89"/>
        <v>2335544.87</v>
      </c>
      <c r="H624" s="86">
        <f t="shared" si="89"/>
        <v>4031</v>
      </c>
    </row>
    <row r="625" spans="1:20" s="88" customFormat="1" ht="11.25" customHeight="1" outlineLevel="2" x14ac:dyDescent="0.2">
      <c r="A625" s="80"/>
      <c r="B625" s="80" t="s">
        <v>16</v>
      </c>
      <c r="C625" s="81">
        <v>3557870.2</v>
      </c>
      <c r="D625" s="82">
        <v>4680</v>
      </c>
      <c r="E625" s="83">
        <v>-1347460.16</v>
      </c>
      <c r="F625" s="84">
        <v>-715</v>
      </c>
      <c r="G625" s="85">
        <f t="shared" si="89"/>
        <v>2210410.04</v>
      </c>
      <c r="H625" s="86">
        <f t="shared" si="89"/>
        <v>3965</v>
      </c>
      <c r="I625" s="87"/>
      <c r="J625" s="87"/>
      <c r="K625" s="87"/>
      <c r="L625" s="87"/>
      <c r="M625" s="87"/>
      <c r="N625" s="87"/>
      <c r="O625" s="87"/>
      <c r="P625" s="87"/>
      <c r="Q625" s="87"/>
      <c r="R625" s="87"/>
      <c r="S625" s="87"/>
      <c r="T625" s="87"/>
    </row>
    <row r="626" spans="1:20" s="88" customFormat="1" ht="11.25" customHeight="1" outlineLevel="2" x14ac:dyDescent="0.2">
      <c r="A626" s="80"/>
      <c r="B626" s="80" t="s">
        <v>3</v>
      </c>
      <c r="C626" s="81">
        <v>3557870.2</v>
      </c>
      <c r="D626" s="82">
        <v>4680</v>
      </c>
      <c r="E626" s="83">
        <v>-1173969.3</v>
      </c>
      <c r="F626" s="84">
        <v>-623</v>
      </c>
      <c r="G626" s="85">
        <f t="shared" si="89"/>
        <v>2383900.9</v>
      </c>
      <c r="H626" s="86">
        <f t="shared" si="89"/>
        <v>4057</v>
      </c>
      <c r="I626" s="87"/>
      <c r="J626" s="87"/>
      <c r="K626" s="87"/>
      <c r="L626" s="87"/>
      <c r="M626" s="87"/>
      <c r="N626" s="87"/>
      <c r="O626" s="87"/>
      <c r="P626" s="87"/>
      <c r="Q626" s="87"/>
      <c r="R626" s="87"/>
      <c r="S626" s="87"/>
      <c r="T626" s="87"/>
    </row>
    <row r="627" spans="1:20" s="88" customFormat="1" ht="11.25" customHeight="1" outlineLevel="2" x14ac:dyDescent="0.2">
      <c r="A627" s="80"/>
      <c r="B627" s="80" t="s">
        <v>4</v>
      </c>
      <c r="C627" s="81">
        <v>3557870.2</v>
      </c>
      <c r="D627" s="82">
        <v>4680</v>
      </c>
      <c r="E627" s="83">
        <v>-3197.19</v>
      </c>
      <c r="F627" s="84">
        <v>-2</v>
      </c>
      <c r="G627" s="85">
        <f t="shared" si="89"/>
        <v>3554673.01</v>
      </c>
      <c r="H627" s="86">
        <f t="shared" si="89"/>
        <v>4678</v>
      </c>
      <c r="I627" s="87"/>
      <c r="J627" s="87"/>
      <c r="K627" s="87"/>
      <c r="L627" s="87"/>
      <c r="M627" s="87"/>
      <c r="N627" s="87"/>
      <c r="O627" s="87"/>
      <c r="P627" s="87"/>
      <c r="Q627" s="87"/>
      <c r="R627" s="87"/>
      <c r="S627" s="87"/>
      <c r="T627" s="87"/>
    </row>
    <row r="628" spans="1:20" s="88" customFormat="1" ht="11.25" customHeight="1" outlineLevel="2" x14ac:dyDescent="0.2">
      <c r="A628" s="80"/>
      <c r="B628" s="80" t="s">
        <v>5</v>
      </c>
      <c r="C628" s="81">
        <v>3557870.2</v>
      </c>
      <c r="D628" s="82">
        <v>4680</v>
      </c>
      <c r="E628" s="83">
        <v>0</v>
      </c>
      <c r="F628" s="84">
        <v>0</v>
      </c>
      <c r="G628" s="85">
        <f t="shared" si="89"/>
        <v>3557870.2</v>
      </c>
      <c r="H628" s="86">
        <f t="shared" si="89"/>
        <v>4680</v>
      </c>
      <c r="I628" s="87"/>
      <c r="J628" s="87"/>
      <c r="K628" s="87"/>
      <c r="L628" s="87"/>
      <c r="M628" s="87"/>
      <c r="N628" s="87"/>
      <c r="O628" s="87"/>
      <c r="P628" s="87"/>
      <c r="Q628" s="87"/>
      <c r="R628" s="87"/>
      <c r="S628" s="87"/>
      <c r="T628" s="87"/>
    </row>
    <row r="629" spans="1:20" s="88" customFormat="1" ht="11.25" customHeight="1" outlineLevel="2" x14ac:dyDescent="0.2">
      <c r="A629" s="80"/>
      <c r="B629" s="80" t="s">
        <v>6</v>
      </c>
      <c r="C629" s="81">
        <v>3557870.2</v>
      </c>
      <c r="D629" s="82">
        <v>4680</v>
      </c>
      <c r="E629" s="83">
        <v>0</v>
      </c>
      <c r="F629" s="84">
        <v>0</v>
      </c>
      <c r="G629" s="85">
        <f t="shared" si="89"/>
        <v>3557870.2</v>
      </c>
      <c r="H629" s="86">
        <f t="shared" si="89"/>
        <v>4680</v>
      </c>
      <c r="I629" s="87"/>
      <c r="J629" s="87"/>
      <c r="K629" s="87"/>
      <c r="L629" s="87"/>
      <c r="M629" s="87"/>
      <c r="N629" s="87"/>
      <c r="O629" s="87"/>
      <c r="P629" s="87"/>
      <c r="Q629" s="87"/>
      <c r="R629" s="87"/>
      <c r="S629" s="87"/>
      <c r="T629" s="87"/>
    </row>
    <row r="630" spans="1:20" s="88" customFormat="1" ht="11.25" customHeight="1" outlineLevel="2" x14ac:dyDescent="0.2">
      <c r="A630" s="80"/>
      <c r="B630" s="80" t="s">
        <v>7</v>
      </c>
      <c r="C630" s="81">
        <v>3557870.2</v>
      </c>
      <c r="D630" s="82">
        <v>4680</v>
      </c>
      <c r="E630" s="83">
        <v>0</v>
      </c>
      <c r="F630" s="84">
        <v>0</v>
      </c>
      <c r="G630" s="85">
        <f t="shared" si="89"/>
        <v>3557870.2</v>
      </c>
      <c r="H630" s="86">
        <f t="shared" si="89"/>
        <v>4680</v>
      </c>
      <c r="I630" s="87"/>
      <c r="J630" s="87"/>
      <c r="K630" s="87"/>
      <c r="L630" s="87"/>
      <c r="M630" s="87"/>
      <c r="N630" s="87"/>
      <c r="O630" s="87"/>
      <c r="P630" s="87"/>
      <c r="Q630" s="87"/>
      <c r="R630" s="87"/>
      <c r="S630" s="87"/>
      <c r="T630" s="87"/>
    </row>
    <row r="631" spans="1:20" s="88" customFormat="1" ht="11.25" customHeight="1" outlineLevel="2" x14ac:dyDescent="0.2">
      <c r="A631" s="80"/>
      <c r="B631" s="80" t="s">
        <v>8</v>
      </c>
      <c r="C631" s="81">
        <v>3557870.2</v>
      </c>
      <c r="D631" s="82">
        <v>4680</v>
      </c>
      <c r="E631" s="83">
        <v>0</v>
      </c>
      <c r="F631" s="84">
        <v>0</v>
      </c>
      <c r="G631" s="85">
        <f t="shared" si="89"/>
        <v>3557870.2</v>
      </c>
      <c r="H631" s="86">
        <f t="shared" si="89"/>
        <v>4680</v>
      </c>
      <c r="I631" s="87"/>
      <c r="J631" s="87"/>
      <c r="K631" s="87"/>
      <c r="L631" s="87"/>
      <c r="M631" s="87"/>
      <c r="N631" s="87"/>
      <c r="O631" s="87"/>
      <c r="P631" s="87"/>
      <c r="Q631" s="87"/>
      <c r="R631" s="87"/>
      <c r="S631" s="87"/>
      <c r="T631" s="87"/>
    </row>
    <row r="632" spans="1:20" s="87" customFormat="1" ht="11.25" customHeight="1" outlineLevel="2" x14ac:dyDescent="0.2">
      <c r="A632" s="80"/>
      <c r="B632" s="80" t="s">
        <v>9</v>
      </c>
      <c r="C632" s="81">
        <v>3557870.2</v>
      </c>
      <c r="D632" s="82">
        <v>4680</v>
      </c>
      <c r="E632" s="83">
        <v>-601094.78</v>
      </c>
      <c r="F632" s="84">
        <v>-319</v>
      </c>
      <c r="G632" s="85">
        <f t="shared" si="89"/>
        <v>2956775.42</v>
      </c>
      <c r="H632" s="86">
        <f t="shared" si="89"/>
        <v>4361</v>
      </c>
    </row>
    <row r="633" spans="1:20" s="87" customFormat="1" ht="11.25" customHeight="1" outlineLevel="2" x14ac:dyDescent="0.2">
      <c r="A633" s="80"/>
      <c r="B633" s="80" t="s">
        <v>10</v>
      </c>
      <c r="C633" s="81">
        <v>3557870.2</v>
      </c>
      <c r="D633" s="82">
        <v>4680</v>
      </c>
      <c r="E633" s="83">
        <v>-601094.78</v>
      </c>
      <c r="F633" s="84">
        <v>-319</v>
      </c>
      <c r="G633" s="85">
        <f t="shared" si="89"/>
        <v>2956775.42</v>
      </c>
      <c r="H633" s="86">
        <f t="shared" si="89"/>
        <v>4361</v>
      </c>
    </row>
    <row r="634" spans="1:20" s="87" customFormat="1" ht="11.25" customHeight="1" outlineLevel="2" x14ac:dyDescent="0.2">
      <c r="A634" s="80"/>
      <c r="B634" s="80" t="s">
        <v>11</v>
      </c>
      <c r="C634" s="81">
        <v>3553308.8</v>
      </c>
      <c r="D634" s="82">
        <v>4674</v>
      </c>
      <c r="E634" s="83">
        <v>-601094.77</v>
      </c>
      <c r="F634" s="84">
        <v>-320</v>
      </c>
      <c r="G634" s="85">
        <f t="shared" si="89"/>
        <v>2952214.03</v>
      </c>
      <c r="H634" s="86">
        <f t="shared" si="89"/>
        <v>4354</v>
      </c>
    </row>
    <row r="635" spans="1:20" s="74" customFormat="1" ht="11.25" customHeight="1" x14ac:dyDescent="0.15">
      <c r="A635" s="73" t="s">
        <v>60</v>
      </c>
      <c r="B635" s="236" t="s">
        <v>61</v>
      </c>
      <c r="C635" s="237"/>
      <c r="D635" s="237"/>
      <c r="E635" s="237"/>
      <c r="F635" s="237"/>
      <c r="G635" s="237"/>
      <c r="H635" s="238"/>
    </row>
    <row r="636" spans="1:20" s="74" customFormat="1" ht="11.25" customHeight="1" outlineLevel="1" x14ac:dyDescent="0.15">
      <c r="A636" s="75"/>
      <c r="B636" s="75" t="s">
        <v>171</v>
      </c>
      <c r="C636" s="76">
        <f>SUM(C637:C648)</f>
        <v>36031567</v>
      </c>
      <c r="D636" s="77">
        <f t="shared" ref="D636:H636" si="90">SUM(D637:D648)</f>
        <v>34558</v>
      </c>
      <c r="E636" s="78">
        <f t="shared" si="90"/>
        <v>3300843.35</v>
      </c>
      <c r="F636" s="79">
        <f t="shared" si="90"/>
        <v>4497</v>
      </c>
      <c r="G636" s="76">
        <f t="shared" si="90"/>
        <v>39332410.350000001</v>
      </c>
      <c r="H636" s="76">
        <f t="shared" si="90"/>
        <v>39055</v>
      </c>
    </row>
    <row r="637" spans="1:20" s="87" customFormat="1" ht="11.25" customHeight="1" outlineLevel="2" x14ac:dyDescent="0.2">
      <c r="A637" s="80"/>
      <c r="B637" s="80" t="s">
        <v>14</v>
      </c>
      <c r="C637" s="81">
        <v>3002804.36</v>
      </c>
      <c r="D637" s="82">
        <v>2880</v>
      </c>
      <c r="E637" s="83">
        <v>0</v>
      </c>
      <c r="F637" s="84">
        <v>0</v>
      </c>
      <c r="G637" s="85">
        <f t="shared" ref="G637:H648" si="91">C637+E637</f>
        <v>3002804.36</v>
      </c>
      <c r="H637" s="86">
        <f t="shared" si="91"/>
        <v>2880</v>
      </c>
    </row>
    <row r="638" spans="1:20" s="88" customFormat="1" ht="11.25" customHeight="1" outlineLevel="2" x14ac:dyDescent="0.2">
      <c r="A638" s="80"/>
      <c r="B638" s="80" t="s">
        <v>15</v>
      </c>
      <c r="C638" s="81">
        <v>3002804.36</v>
      </c>
      <c r="D638" s="82">
        <v>2880</v>
      </c>
      <c r="E638" s="83">
        <v>0</v>
      </c>
      <c r="F638" s="84">
        <v>0</v>
      </c>
      <c r="G638" s="85">
        <f t="shared" si="91"/>
        <v>3002804.36</v>
      </c>
      <c r="H638" s="86">
        <f t="shared" si="91"/>
        <v>2880</v>
      </c>
      <c r="I638" s="87"/>
      <c r="J638" s="87"/>
      <c r="K638" s="87"/>
      <c r="L638" s="87"/>
      <c r="M638" s="87"/>
      <c r="N638" s="87"/>
      <c r="O638" s="87"/>
      <c r="P638" s="87"/>
      <c r="Q638" s="87"/>
      <c r="R638" s="87"/>
      <c r="S638" s="87"/>
      <c r="T638" s="87"/>
    </row>
    <row r="639" spans="1:20" s="88" customFormat="1" ht="11.25" customHeight="1" outlineLevel="2" x14ac:dyDescent="0.2">
      <c r="A639" s="80"/>
      <c r="B639" s="80" t="s">
        <v>16</v>
      </c>
      <c r="C639" s="81">
        <v>3002804.36</v>
      </c>
      <c r="D639" s="82">
        <v>2880</v>
      </c>
      <c r="E639" s="83">
        <v>0</v>
      </c>
      <c r="F639" s="84">
        <v>0</v>
      </c>
      <c r="G639" s="85">
        <f t="shared" si="91"/>
        <v>3002804.36</v>
      </c>
      <c r="H639" s="86">
        <f t="shared" si="91"/>
        <v>2880</v>
      </c>
      <c r="I639" s="87"/>
      <c r="J639" s="87"/>
      <c r="K639" s="87"/>
      <c r="L639" s="87"/>
      <c r="M639" s="87"/>
      <c r="N639" s="87"/>
      <c r="O639" s="87"/>
      <c r="P639" s="87"/>
      <c r="Q639" s="87"/>
      <c r="R639" s="87"/>
      <c r="S639" s="87"/>
      <c r="T639" s="87"/>
    </row>
    <row r="640" spans="1:20" s="88" customFormat="1" ht="11.25" customHeight="1" outlineLevel="2" x14ac:dyDescent="0.2">
      <c r="A640" s="80"/>
      <c r="B640" s="80" t="s">
        <v>3</v>
      </c>
      <c r="C640" s="81">
        <v>3002804.36</v>
      </c>
      <c r="D640" s="82">
        <v>2880</v>
      </c>
      <c r="E640" s="83">
        <v>0</v>
      </c>
      <c r="F640" s="84">
        <v>0</v>
      </c>
      <c r="G640" s="85">
        <f t="shared" si="91"/>
        <v>3002804.36</v>
      </c>
      <c r="H640" s="86">
        <f t="shared" si="91"/>
        <v>2880</v>
      </c>
      <c r="I640" s="87"/>
      <c r="J640" s="87"/>
      <c r="K640" s="87"/>
      <c r="L640" s="87"/>
      <c r="M640" s="87"/>
      <c r="N640" s="87"/>
      <c r="O640" s="87"/>
      <c r="P640" s="87"/>
      <c r="Q640" s="87"/>
      <c r="R640" s="87"/>
      <c r="S640" s="87"/>
      <c r="T640" s="87"/>
    </row>
    <row r="641" spans="1:20" s="88" customFormat="1" ht="11.25" customHeight="1" outlineLevel="2" x14ac:dyDescent="0.2">
      <c r="A641" s="80"/>
      <c r="B641" s="80" t="s">
        <v>4</v>
      </c>
      <c r="C641" s="81">
        <v>3002804.36</v>
      </c>
      <c r="D641" s="82">
        <v>2880</v>
      </c>
      <c r="E641" s="83">
        <v>0</v>
      </c>
      <c r="F641" s="84">
        <v>0</v>
      </c>
      <c r="G641" s="85">
        <f t="shared" si="91"/>
        <v>3002804.36</v>
      </c>
      <c r="H641" s="86">
        <f t="shared" si="91"/>
        <v>2880</v>
      </c>
      <c r="I641" s="87"/>
      <c r="J641" s="87"/>
      <c r="K641" s="87"/>
      <c r="L641" s="87"/>
      <c r="M641" s="87"/>
      <c r="N641" s="87"/>
      <c r="O641" s="87"/>
      <c r="P641" s="87"/>
      <c r="Q641" s="87"/>
      <c r="R641" s="87"/>
      <c r="S641" s="87"/>
      <c r="T641" s="87"/>
    </row>
    <row r="642" spans="1:20" s="88" customFormat="1" ht="11.25" customHeight="1" outlineLevel="2" x14ac:dyDescent="0.2">
      <c r="A642" s="80"/>
      <c r="B642" s="80" t="s">
        <v>5</v>
      </c>
      <c r="C642" s="81">
        <v>3002804.36</v>
      </c>
      <c r="D642" s="82">
        <v>2880</v>
      </c>
      <c r="E642" s="83">
        <v>0</v>
      </c>
      <c r="F642" s="84">
        <v>0</v>
      </c>
      <c r="G642" s="85">
        <f t="shared" si="91"/>
        <v>3002804.36</v>
      </c>
      <c r="H642" s="86">
        <f t="shared" si="91"/>
        <v>2880</v>
      </c>
      <c r="I642" s="87"/>
      <c r="J642" s="87"/>
      <c r="K642" s="87"/>
      <c r="L642" s="87"/>
      <c r="M642" s="87"/>
      <c r="N642" s="87"/>
      <c r="O642" s="87"/>
      <c r="P642" s="87"/>
      <c r="Q642" s="87"/>
      <c r="R642" s="87"/>
      <c r="S642" s="87"/>
      <c r="T642" s="87"/>
    </row>
    <row r="643" spans="1:20" s="88" customFormat="1" ht="11.25" customHeight="1" outlineLevel="2" x14ac:dyDescent="0.2">
      <c r="A643" s="80"/>
      <c r="B643" s="80" t="s">
        <v>6</v>
      </c>
      <c r="C643" s="81">
        <v>3002804.36</v>
      </c>
      <c r="D643" s="82">
        <v>2880</v>
      </c>
      <c r="E643" s="83">
        <v>0</v>
      </c>
      <c r="F643" s="84">
        <v>0</v>
      </c>
      <c r="G643" s="85">
        <f t="shared" si="91"/>
        <v>3002804.36</v>
      </c>
      <c r="H643" s="86">
        <f t="shared" si="91"/>
        <v>2880</v>
      </c>
      <c r="I643" s="87"/>
      <c r="J643" s="87"/>
      <c r="K643" s="87"/>
      <c r="L643" s="87"/>
      <c r="M643" s="87"/>
      <c r="N643" s="87"/>
      <c r="O643" s="87"/>
      <c r="P643" s="87"/>
      <c r="Q643" s="87"/>
      <c r="R643" s="87"/>
      <c r="S643" s="87"/>
      <c r="T643" s="87"/>
    </row>
    <row r="644" spans="1:20" s="88" customFormat="1" ht="11.25" customHeight="1" outlineLevel="2" x14ac:dyDescent="0.2">
      <c r="A644" s="80"/>
      <c r="B644" s="80" t="s">
        <v>7</v>
      </c>
      <c r="C644" s="81">
        <v>3002804.36</v>
      </c>
      <c r="D644" s="82">
        <v>2880</v>
      </c>
      <c r="E644" s="83">
        <v>0</v>
      </c>
      <c r="F644" s="84">
        <v>0</v>
      </c>
      <c r="G644" s="85">
        <f t="shared" si="91"/>
        <v>3002804.36</v>
      </c>
      <c r="H644" s="86">
        <f t="shared" si="91"/>
        <v>2880</v>
      </c>
      <c r="I644" s="87"/>
      <c r="J644" s="87"/>
      <c r="K644" s="87"/>
      <c r="L644" s="87"/>
      <c r="M644" s="87"/>
      <c r="N644" s="87"/>
      <c r="O644" s="87"/>
      <c r="P644" s="87"/>
      <c r="Q644" s="87"/>
      <c r="R644" s="87"/>
      <c r="S644" s="87"/>
      <c r="T644" s="87"/>
    </row>
    <row r="645" spans="1:20" s="87" customFormat="1" ht="11.25" customHeight="1" outlineLevel="2" x14ac:dyDescent="0.2">
      <c r="A645" s="80"/>
      <c r="B645" s="80" t="s">
        <v>8</v>
      </c>
      <c r="C645" s="81">
        <v>3002804.36</v>
      </c>
      <c r="D645" s="82">
        <v>2880</v>
      </c>
      <c r="E645" s="83">
        <v>2474068.52</v>
      </c>
      <c r="F645" s="84">
        <v>3370</v>
      </c>
      <c r="G645" s="85">
        <f t="shared" si="91"/>
        <v>5476872.8799999999</v>
      </c>
      <c r="H645" s="86">
        <f t="shared" si="91"/>
        <v>6250</v>
      </c>
    </row>
    <row r="646" spans="1:20" s="87" customFormat="1" ht="11.25" customHeight="1" outlineLevel="2" x14ac:dyDescent="0.2">
      <c r="A646" s="80"/>
      <c r="B646" s="80" t="s">
        <v>9</v>
      </c>
      <c r="C646" s="81">
        <v>3002804.36</v>
      </c>
      <c r="D646" s="82">
        <v>2880</v>
      </c>
      <c r="E646" s="83">
        <v>275591.61</v>
      </c>
      <c r="F646" s="84">
        <v>376</v>
      </c>
      <c r="G646" s="85">
        <f t="shared" si="91"/>
        <v>3278395.97</v>
      </c>
      <c r="H646" s="86">
        <f t="shared" si="91"/>
        <v>3256</v>
      </c>
    </row>
    <row r="647" spans="1:20" s="87" customFormat="1" ht="11.25" customHeight="1" outlineLevel="2" x14ac:dyDescent="0.2">
      <c r="A647" s="80"/>
      <c r="B647" s="80" t="s">
        <v>10</v>
      </c>
      <c r="C647" s="81">
        <v>3002804.36</v>
      </c>
      <c r="D647" s="82">
        <v>2880</v>
      </c>
      <c r="E647" s="83">
        <v>275591.61</v>
      </c>
      <c r="F647" s="84">
        <v>376</v>
      </c>
      <c r="G647" s="85">
        <f t="shared" si="91"/>
        <v>3278395.97</v>
      </c>
      <c r="H647" s="86">
        <f t="shared" si="91"/>
        <v>3256</v>
      </c>
    </row>
    <row r="648" spans="1:20" s="87" customFormat="1" ht="11.25" customHeight="1" outlineLevel="2" x14ac:dyDescent="0.2">
      <c r="A648" s="80"/>
      <c r="B648" s="80" t="s">
        <v>11</v>
      </c>
      <c r="C648" s="81">
        <v>3000719.04</v>
      </c>
      <c r="D648" s="82">
        <v>2878</v>
      </c>
      <c r="E648" s="83">
        <v>275591.61</v>
      </c>
      <c r="F648" s="84">
        <v>375</v>
      </c>
      <c r="G648" s="85">
        <f t="shared" si="91"/>
        <v>3276310.65</v>
      </c>
      <c r="H648" s="86">
        <f t="shared" si="91"/>
        <v>3253</v>
      </c>
    </row>
    <row r="649" spans="1:20" s="74" customFormat="1" ht="11.25" customHeight="1" x14ac:dyDescent="0.15">
      <c r="A649" s="73" t="s">
        <v>222</v>
      </c>
      <c r="B649" s="236" t="s">
        <v>223</v>
      </c>
      <c r="C649" s="237"/>
      <c r="D649" s="237"/>
      <c r="E649" s="237"/>
      <c r="F649" s="237"/>
      <c r="G649" s="237"/>
      <c r="H649" s="238"/>
    </row>
    <row r="650" spans="1:20" s="74" customFormat="1" ht="11.25" customHeight="1" outlineLevel="1" x14ac:dyDescent="0.15">
      <c r="A650" s="75"/>
      <c r="B650" s="75" t="s">
        <v>171</v>
      </c>
      <c r="C650" s="76">
        <f>SUM(C651:C662)</f>
        <v>2024868</v>
      </c>
      <c r="D650" s="77">
        <f t="shared" ref="D650:H650" si="92">SUM(D651:D662)</f>
        <v>2481</v>
      </c>
      <c r="E650" s="78">
        <f t="shared" si="92"/>
        <v>-1638935.69</v>
      </c>
      <c r="F650" s="79">
        <f t="shared" si="92"/>
        <v>-1992</v>
      </c>
      <c r="G650" s="76">
        <f t="shared" si="92"/>
        <v>385932.31</v>
      </c>
      <c r="H650" s="76">
        <f t="shared" si="92"/>
        <v>489</v>
      </c>
    </row>
    <row r="651" spans="1:20" s="87" customFormat="1" ht="11.25" customHeight="1" outlineLevel="2" x14ac:dyDescent="0.2">
      <c r="A651" s="80"/>
      <c r="B651" s="80" t="s">
        <v>14</v>
      </c>
      <c r="C651" s="81">
        <v>168943.04</v>
      </c>
      <c r="D651" s="82">
        <v>207</v>
      </c>
      <c r="E651" s="83">
        <v>-168943.04</v>
      </c>
      <c r="F651" s="84">
        <v>-207</v>
      </c>
      <c r="G651" s="85">
        <f t="shared" ref="G651:H662" si="93">C651+E651</f>
        <v>0</v>
      </c>
      <c r="H651" s="86">
        <f t="shared" si="93"/>
        <v>0</v>
      </c>
    </row>
    <row r="652" spans="1:20" s="88" customFormat="1" ht="11.25" customHeight="1" outlineLevel="2" x14ac:dyDescent="0.2">
      <c r="A652" s="80"/>
      <c r="B652" s="80" t="s">
        <v>15</v>
      </c>
      <c r="C652" s="81">
        <v>168943.04</v>
      </c>
      <c r="D652" s="82">
        <v>207</v>
      </c>
      <c r="E652" s="83">
        <v>-164210.9</v>
      </c>
      <c r="F652" s="84">
        <v>-201</v>
      </c>
      <c r="G652" s="85">
        <f t="shared" si="93"/>
        <v>4732.1400000000003</v>
      </c>
      <c r="H652" s="86">
        <f t="shared" si="93"/>
        <v>6</v>
      </c>
      <c r="I652" s="87"/>
      <c r="J652" s="87"/>
      <c r="K652" s="87"/>
      <c r="L652" s="87"/>
      <c r="M652" s="87"/>
      <c r="N652" s="87"/>
      <c r="O652" s="87"/>
      <c r="P652" s="87"/>
      <c r="Q652" s="87"/>
      <c r="R652" s="87"/>
      <c r="S652" s="87"/>
      <c r="T652" s="87"/>
    </row>
    <row r="653" spans="1:20" s="88" customFormat="1" ht="11.25" customHeight="1" outlineLevel="2" x14ac:dyDescent="0.2">
      <c r="A653" s="80"/>
      <c r="B653" s="80" t="s">
        <v>16</v>
      </c>
      <c r="C653" s="81">
        <v>168943.04</v>
      </c>
      <c r="D653" s="82">
        <v>207</v>
      </c>
      <c r="E653" s="83">
        <v>-106201.34</v>
      </c>
      <c r="F653" s="84">
        <v>-129</v>
      </c>
      <c r="G653" s="85">
        <f t="shared" si="93"/>
        <v>62741.7</v>
      </c>
      <c r="H653" s="86">
        <f t="shared" si="93"/>
        <v>78</v>
      </c>
      <c r="I653" s="87"/>
      <c r="J653" s="87"/>
      <c r="K653" s="87"/>
      <c r="L653" s="87"/>
      <c r="M653" s="87"/>
      <c r="N653" s="87"/>
      <c r="O653" s="87"/>
      <c r="P653" s="87"/>
      <c r="Q653" s="87"/>
      <c r="R653" s="87"/>
      <c r="S653" s="87"/>
      <c r="T653" s="87"/>
    </row>
    <row r="654" spans="1:20" s="88" customFormat="1" ht="11.25" customHeight="1" outlineLevel="2" x14ac:dyDescent="0.2">
      <c r="A654" s="80"/>
      <c r="B654" s="80" t="s">
        <v>3</v>
      </c>
      <c r="C654" s="81">
        <v>168943.04</v>
      </c>
      <c r="D654" s="82">
        <v>207</v>
      </c>
      <c r="E654" s="83">
        <v>-118031.69</v>
      </c>
      <c r="F654" s="84">
        <v>-144</v>
      </c>
      <c r="G654" s="85">
        <f t="shared" si="93"/>
        <v>50911.35</v>
      </c>
      <c r="H654" s="86">
        <f t="shared" si="93"/>
        <v>63</v>
      </c>
      <c r="I654" s="87"/>
      <c r="J654" s="87"/>
      <c r="K654" s="87"/>
      <c r="L654" s="87"/>
      <c r="M654" s="87"/>
      <c r="N654" s="87"/>
      <c r="O654" s="87"/>
      <c r="P654" s="87"/>
      <c r="Q654" s="87"/>
      <c r="R654" s="87"/>
      <c r="S654" s="87"/>
      <c r="T654" s="87"/>
    </row>
    <row r="655" spans="1:20" s="88" customFormat="1" ht="11.25" customHeight="1" outlineLevel="2" x14ac:dyDescent="0.2">
      <c r="A655" s="80"/>
      <c r="B655" s="80" t="s">
        <v>4</v>
      </c>
      <c r="C655" s="81">
        <v>168943.04</v>
      </c>
      <c r="D655" s="82">
        <v>207</v>
      </c>
      <c r="E655" s="83">
        <v>-137477.13</v>
      </c>
      <c r="F655" s="84">
        <v>-169</v>
      </c>
      <c r="G655" s="85">
        <f t="shared" si="93"/>
        <v>31465.91</v>
      </c>
      <c r="H655" s="86">
        <f t="shared" si="93"/>
        <v>38</v>
      </c>
      <c r="I655" s="87"/>
      <c r="J655" s="87"/>
      <c r="K655" s="87"/>
      <c r="L655" s="87"/>
      <c r="M655" s="87"/>
      <c r="N655" s="87"/>
      <c r="O655" s="87"/>
      <c r="P655" s="87"/>
      <c r="Q655" s="87"/>
      <c r="R655" s="87"/>
      <c r="S655" s="87"/>
      <c r="T655" s="87"/>
    </row>
    <row r="656" spans="1:20" s="88" customFormat="1" ht="11.25" customHeight="1" outlineLevel="2" x14ac:dyDescent="0.2">
      <c r="A656" s="80"/>
      <c r="B656" s="80" t="s">
        <v>5</v>
      </c>
      <c r="C656" s="81">
        <v>168943.04</v>
      </c>
      <c r="D656" s="82">
        <v>207</v>
      </c>
      <c r="E656" s="83">
        <v>-130297.23</v>
      </c>
      <c r="F656" s="84">
        <v>-158</v>
      </c>
      <c r="G656" s="85">
        <f t="shared" si="93"/>
        <v>38645.81</v>
      </c>
      <c r="H656" s="86">
        <f t="shared" si="93"/>
        <v>49</v>
      </c>
      <c r="I656" s="87"/>
      <c r="J656" s="87"/>
      <c r="K656" s="87"/>
      <c r="L656" s="87"/>
      <c r="M656" s="87"/>
      <c r="N656" s="87"/>
      <c r="O656" s="87"/>
      <c r="P656" s="87"/>
      <c r="Q656" s="87"/>
      <c r="R656" s="87"/>
      <c r="S656" s="87"/>
      <c r="T656" s="87"/>
    </row>
    <row r="657" spans="1:20" s="88" customFormat="1" ht="11.25" customHeight="1" outlineLevel="2" x14ac:dyDescent="0.2">
      <c r="A657" s="80"/>
      <c r="B657" s="80" t="s">
        <v>6</v>
      </c>
      <c r="C657" s="81">
        <v>168943.04</v>
      </c>
      <c r="D657" s="82">
        <v>207</v>
      </c>
      <c r="E657" s="83">
        <v>-140550.20000000001</v>
      </c>
      <c r="F657" s="84">
        <v>-171</v>
      </c>
      <c r="G657" s="85">
        <f t="shared" si="93"/>
        <v>28392.84</v>
      </c>
      <c r="H657" s="86">
        <f t="shared" si="93"/>
        <v>36</v>
      </c>
      <c r="I657" s="87"/>
      <c r="J657" s="87"/>
      <c r="K657" s="87"/>
      <c r="L657" s="87"/>
      <c r="M657" s="87"/>
      <c r="N657" s="87"/>
      <c r="O657" s="87"/>
      <c r="P657" s="87"/>
      <c r="Q657" s="87"/>
      <c r="R657" s="87"/>
      <c r="S657" s="87"/>
      <c r="T657" s="87"/>
    </row>
    <row r="658" spans="1:20" s="87" customFormat="1" ht="11.25" customHeight="1" outlineLevel="2" x14ac:dyDescent="0.2">
      <c r="A658" s="80"/>
      <c r="B658" s="80" t="s">
        <v>7</v>
      </c>
      <c r="C658" s="81">
        <v>168943.04</v>
      </c>
      <c r="D658" s="82">
        <v>207</v>
      </c>
      <c r="E658" s="83">
        <v>-122410.33</v>
      </c>
      <c r="F658" s="84">
        <v>-148</v>
      </c>
      <c r="G658" s="85">
        <f t="shared" si="93"/>
        <v>46532.71</v>
      </c>
      <c r="H658" s="86">
        <f t="shared" si="93"/>
        <v>59</v>
      </c>
    </row>
    <row r="659" spans="1:20" s="87" customFormat="1" ht="11.25" customHeight="1" outlineLevel="2" x14ac:dyDescent="0.2">
      <c r="A659" s="80"/>
      <c r="B659" s="80" t="s">
        <v>8</v>
      </c>
      <c r="C659" s="81">
        <v>168943.04</v>
      </c>
      <c r="D659" s="82">
        <v>207</v>
      </c>
      <c r="E659" s="83">
        <v>-142916.26999999999</v>
      </c>
      <c r="F659" s="84">
        <v>-174</v>
      </c>
      <c r="G659" s="85">
        <f t="shared" si="93"/>
        <v>26026.77</v>
      </c>
      <c r="H659" s="86">
        <f t="shared" si="93"/>
        <v>33</v>
      </c>
    </row>
    <row r="660" spans="1:20" s="87" customFormat="1" ht="11.25" customHeight="1" outlineLevel="2" x14ac:dyDescent="0.2">
      <c r="A660" s="80"/>
      <c r="B660" s="80" t="s">
        <v>9</v>
      </c>
      <c r="C660" s="81">
        <v>168943.04</v>
      </c>
      <c r="D660" s="82">
        <v>207</v>
      </c>
      <c r="E660" s="83">
        <v>-135965.85</v>
      </c>
      <c r="F660" s="84">
        <v>-164</v>
      </c>
      <c r="G660" s="85">
        <f t="shared" si="93"/>
        <v>32977.19</v>
      </c>
      <c r="H660" s="86">
        <f t="shared" si="93"/>
        <v>43</v>
      </c>
    </row>
    <row r="661" spans="1:20" s="87" customFormat="1" ht="11.25" customHeight="1" outlineLevel="2" x14ac:dyDescent="0.2">
      <c r="A661" s="80"/>
      <c r="B661" s="80" t="s">
        <v>10</v>
      </c>
      <c r="C661" s="81">
        <v>168943.04</v>
      </c>
      <c r="D661" s="82">
        <v>207</v>
      </c>
      <c r="E661" s="83">
        <v>-135965.85</v>
      </c>
      <c r="F661" s="84">
        <v>-164</v>
      </c>
      <c r="G661" s="85">
        <f t="shared" si="93"/>
        <v>32977.19</v>
      </c>
      <c r="H661" s="86">
        <f t="shared" si="93"/>
        <v>43</v>
      </c>
    </row>
    <row r="662" spans="1:20" s="87" customFormat="1" ht="11.25" customHeight="1" outlineLevel="2" x14ac:dyDescent="0.2">
      <c r="A662" s="80"/>
      <c r="B662" s="80" t="s">
        <v>11</v>
      </c>
      <c r="C662" s="81">
        <v>166494.56</v>
      </c>
      <c r="D662" s="82">
        <v>204</v>
      </c>
      <c r="E662" s="83">
        <v>-135965.85999999999</v>
      </c>
      <c r="F662" s="84">
        <v>-163</v>
      </c>
      <c r="G662" s="85">
        <f t="shared" si="93"/>
        <v>30528.7</v>
      </c>
      <c r="H662" s="86">
        <f t="shared" si="93"/>
        <v>41</v>
      </c>
    </row>
    <row r="663" spans="1:20" s="74" customFormat="1" ht="11.25" customHeight="1" x14ac:dyDescent="0.15">
      <c r="A663" s="73" t="s">
        <v>55</v>
      </c>
      <c r="B663" s="236" t="s">
        <v>56</v>
      </c>
      <c r="C663" s="237"/>
      <c r="D663" s="237"/>
      <c r="E663" s="237"/>
      <c r="F663" s="237"/>
      <c r="G663" s="237"/>
      <c r="H663" s="238"/>
    </row>
    <row r="664" spans="1:20" s="74" customFormat="1" ht="11.25" customHeight="1" outlineLevel="1" x14ac:dyDescent="0.15">
      <c r="A664" s="75"/>
      <c r="B664" s="75" t="s">
        <v>171</v>
      </c>
      <c r="C664" s="76">
        <f>SUM(C665:C676)</f>
        <v>41562994</v>
      </c>
      <c r="D664" s="77">
        <f t="shared" ref="D664:H664" si="94">SUM(D665:D676)</f>
        <v>47292</v>
      </c>
      <c r="E664" s="78">
        <f t="shared" si="94"/>
        <v>3352681.91</v>
      </c>
      <c r="F664" s="79">
        <f t="shared" si="94"/>
        <v>9967</v>
      </c>
      <c r="G664" s="76">
        <f t="shared" si="94"/>
        <v>44915675.909999996</v>
      </c>
      <c r="H664" s="76">
        <f t="shared" si="94"/>
        <v>57259</v>
      </c>
    </row>
    <row r="665" spans="1:20" s="87" customFormat="1" ht="11.25" customHeight="1" outlineLevel="2" x14ac:dyDescent="0.2">
      <c r="A665" s="80"/>
      <c r="B665" s="80" t="s">
        <v>14</v>
      </c>
      <c r="C665" s="81">
        <v>3463582.83</v>
      </c>
      <c r="D665" s="82">
        <v>3941</v>
      </c>
      <c r="E665" s="83">
        <v>0</v>
      </c>
      <c r="F665" s="84">
        <v>0</v>
      </c>
      <c r="G665" s="85">
        <f t="shared" ref="G665:H676" si="95">C665+E665</f>
        <v>3463582.83</v>
      </c>
      <c r="H665" s="86">
        <f t="shared" si="95"/>
        <v>3941</v>
      </c>
    </row>
    <row r="666" spans="1:20" s="87" customFormat="1" ht="11.25" customHeight="1" outlineLevel="2" x14ac:dyDescent="0.2">
      <c r="A666" s="80"/>
      <c r="B666" s="80" t="s">
        <v>15</v>
      </c>
      <c r="C666" s="81">
        <v>3463582.83</v>
      </c>
      <c r="D666" s="82">
        <v>3941</v>
      </c>
      <c r="E666" s="83">
        <v>0</v>
      </c>
      <c r="F666" s="84">
        <v>0</v>
      </c>
      <c r="G666" s="85">
        <f t="shared" si="95"/>
        <v>3463582.83</v>
      </c>
      <c r="H666" s="86">
        <f t="shared" si="95"/>
        <v>3941</v>
      </c>
    </row>
    <row r="667" spans="1:20" s="87" customFormat="1" ht="11.25" customHeight="1" outlineLevel="2" x14ac:dyDescent="0.2">
      <c r="A667" s="80"/>
      <c r="B667" s="80" t="s">
        <v>16</v>
      </c>
      <c r="C667" s="81">
        <v>3463582.83</v>
      </c>
      <c r="D667" s="82">
        <v>3941</v>
      </c>
      <c r="E667" s="83">
        <v>0</v>
      </c>
      <c r="F667" s="84">
        <v>0</v>
      </c>
      <c r="G667" s="85">
        <f t="shared" si="95"/>
        <v>3463582.83</v>
      </c>
      <c r="H667" s="86">
        <f t="shared" si="95"/>
        <v>3941</v>
      </c>
    </row>
    <row r="668" spans="1:20" s="88" customFormat="1" ht="11.25" customHeight="1" outlineLevel="2" x14ac:dyDescent="0.2">
      <c r="A668" s="80"/>
      <c r="B668" s="80" t="s">
        <v>3</v>
      </c>
      <c r="C668" s="81">
        <v>3463582.83</v>
      </c>
      <c r="D668" s="82">
        <v>3941</v>
      </c>
      <c r="E668" s="83">
        <v>0</v>
      </c>
      <c r="F668" s="84">
        <v>0</v>
      </c>
      <c r="G668" s="85">
        <f t="shared" si="95"/>
        <v>3463582.83</v>
      </c>
      <c r="H668" s="86">
        <f t="shared" si="95"/>
        <v>3941</v>
      </c>
      <c r="I668" s="87"/>
      <c r="J668" s="87"/>
      <c r="K668" s="87"/>
      <c r="L668" s="87"/>
      <c r="M668" s="87"/>
      <c r="N668" s="87"/>
      <c r="O668" s="87"/>
      <c r="P668" s="87"/>
      <c r="Q668" s="87"/>
      <c r="R668" s="87"/>
      <c r="S668" s="87"/>
      <c r="T668" s="87"/>
    </row>
    <row r="669" spans="1:20" s="88" customFormat="1" ht="11.25" customHeight="1" outlineLevel="2" x14ac:dyDescent="0.2">
      <c r="A669" s="80"/>
      <c r="B669" s="80" t="s">
        <v>4</v>
      </c>
      <c r="C669" s="81">
        <v>3463582.83</v>
      </c>
      <c r="D669" s="82">
        <v>3941</v>
      </c>
      <c r="E669" s="83">
        <v>0</v>
      </c>
      <c r="F669" s="84">
        <v>0</v>
      </c>
      <c r="G669" s="85">
        <f t="shared" si="95"/>
        <v>3463582.83</v>
      </c>
      <c r="H669" s="86">
        <f t="shared" si="95"/>
        <v>3941</v>
      </c>
      <c r="I669" s="87"/>
      <c r="J669" s="87"/>
      <c r="K669" s="87"/>
      <c r="L669" s="87"/>
      <c r="M669" s="87"/>
      <c r="N669" s="87"/>
      <c r="O669" s="87"/>
      <c r="P669" s="87"/>
      <c r="Q669" s="87"/>
      <c r="R669" s="87"/>
      <c r="S669" s="87"/>
      <c r="T669" s="87"/>
    </row>
    <row r="670" spans="1:20" s="88" customFormat="1" ht="11.25" customHeight="1" outlineLevel="2" x14ac:dyDescent="0.2">
      <c r="A670" s="80"/>
      <c r="B670" s="80" t="s">
        <v>5</v>
      </c>
      <c r="C670" s="81">
        <v>3463582.83</v>
      </c>
      <c r="D670" s="82">
        <v>3941</v>
      </c>
      <c r="E670" s="83">
        <v>0</v>
      </c>
      <c r="F670" s="84">
        <v>0</v>
      </c>
      <c r="G670" s="85">
        <f t="shared" si="95"/>
        <v>3463582.83</v>
      </c>
      <c r="H670" s="86">
        <f t="shared" si="95"/>
        <v>3941</v>
      </c>
      <c r="I670" s="87"/>
      <c r="J670" s="87"/>
      <c r="K670" s="87"/>
      <c r="L670" s="87"/>
      <c r="M670" s="87"/>
      <c r="N670" s="87"/>
      <c r="O670" s="87"/>
      <c r="P670" s="87"/>
      <c r="Q670" s="87"/>
      <c r="R670" s="87"/>
      <c r="S670" s="87"/>
      <c r="T670" s="87"/>
    </row>
    <row r="671" spans="1:20" s="88" customFormat="1" ht="11.25" customHeight="1" outlineLevel="2" x14ac:dyDescent="0.2">
      <c r="A671" s="80"/>
      <c r="B671" s="80" t="s">
        <v>6</v>
      </c>
      <c r="C671" s="81">
        <v>3463582.83</v>
      </c>
      <c r="D671" s="82">
        <v>3941</v>
      </c>
      <c r="E671" s="83">
        <v>0</v>
      </c>
      <c r="F671" s="84">
        <v>0</v>
      </c>
      <c r="G671" s="85">
        <f t="shared" si="95"/>
        <v>3463582.83</v>
      </c>
      <c r="H671" s="86">
        <f t="shared" si="95"/>
        <v>3941</v>
      </c>
      <c r="I671" s="87"/>
      <c r="J671" s="87"/>
      <c r="K671" s="87"/>
      <c r="L671" s="87"/>
      <c r="M671" s="87"/>
      <c r="N671" s="87"/>
      <c r="O671" s="87"/>
      <c r="P671" s="87"/>
      <c r="Q671" s="87"/>
      <c r="R671" s="87"/>
      <c r="S671" s="87"/>
      <c r="T671" s="87"/>
    </row>
    <row r="672" spans="1:20" s="88" customFormat="1" ht="11.25" customHeight="1" outlineLevel="2" x14ac:dyDescent="0.2">
      <c r="A672" s="80"/>
      <c r="B672" s="80" t="s">
        <v>7</v>
      </c>
      <c r="C672" s="81">
        <v>3463582.83</v>
      </c>
      <c r="D672" s="82">
        <v>3941</v>
      </c>
      <c r="E672" s="83">
        <v>0</v>
      </c>
      <c r="F672" s="84">
        <v>0</v>
      </c>
      <c r="G672" s="85">
        <f t="shared" si="95"/>
        <v>3463582.83</v>
      </c>
      <c r="H672" s="86">
        <f t="shared" si="95"/>
        <v>3941</v>
      </c>
      <c r="I672" s="87"/>
      <c r="J672" s="87"/>
      <c r="K672" s="87"/>
      <c r="L672" s="87"/>
      <c r="M672" s="87"/>
      <c r="N672" s="87"/>
      <c r="O672" s="87"/>
      <c r="P672" s="87"/>
      <c r="Q672" s="87"/>
      <c r="R672" s="87"/>
      <c r="S672" s="87"/>
      <c r="T672" s="87"/>
    </row>
    <row r="673" spans="1:20" s="88" customFormat="1" ht="11.25" customHeight="1" outlineLevel="2" x14ac:dyDescent="0.2">
      <c r="A673" s="80"/>
      <c r="B673" s="80" t="s">
        <v>8</v>
      </c>
      <c r="C673" s="81">
        <v>3463582.83</v>
      </c>
      <c r="D673" s="82">
        <v>3941</v>
      </c>
      <c r="E673" s="83">
        <v>2514511.46</v>
      </c>
      <c r="F673" s="84">
        <v>7475</v>
      </c>
      <c r="G673" s="85">
        <f t="shared" si="95"/>
        <v>5978094.29</v>
      </c>
      <c r="H673" s="86">
        <f t="shared" si="95"/>
        <v>11416</v>
      </c>
      <c r="I673" s="87"/>
      <c r="J673" s="87"/>
      <c r="K673" s="87"/>
      <c r="L673" s="87"/>
      <c r="M673" s="87"/>
      <c r="N673" s="87"/>
      <c r="O673" s="87"/>
      <c r="P673" s="87"/>
      <c r="Q673" s="87"/>
      <c r="R673" s="87"/>
      <c r="S673" s="87"/>
      <c r="T673" s="87"/>
    </row>
    <row r="674" spans="1:20" s="87" customFormat="1" ht="11.25" customHeight="1" outlineLevel="2" x14ac:dyDescent="0.2">
      <c r="A674" s="80"/>
      <c r="B674" s="80" t="s">
        <v>9</v>
      </c>
      <c r="C674" s="81">
        <v>3463582.83</v>
      </c>
      <c r="D674" s="82">
        <v>3941</v>
      </c>
      <c r="E674" s="83">
        <v>279390.15000000002</v>
      </c>
      <c r="F674" s="84">
        <v>831</v>
      </c>
      <c r="G674" s="85">
        <f t="shared" si="95"/>
        <v>3742972.98</v>
      </c>
      <c r="H674" s="86">
        <f t="shared" si="95"/>
        <v>4772</v>
      </c>
    </row>
    <row r="675" spans="1:20" s="87" customFormat="1" ht="11.25" customHeight="1" outlineLevel="2" x14ac:dyDescent="0.2">
      <c r="A675" s="80"/>
      <c r="B675" s="80" t="s">
        <v>10</v>
      </c>
      <c r="C675" s="81">
        <v>3463582.83</v>
      </c>
      <c r="D675" s="82">
        <v>3941</v>
      </c>
      <c r="E675" s="83">
        <v>279390.15000000002</v>
      </c>
      <c r="F675" s="84">
        <v>831</v>
      </c>
      <c r="G675" s="85">
        <f t="shared" si="95"/>
        <v>3742972.98</v>
      </c>
      <c r="H675" s="86">
        <f t="shared" si="95"/>
        <v>4772</v>
      </c>
    </row>
    <row r="676" spans="1:20" s="88" customFormat="1" ht="11.25" customHeight="1" outlineLevel="2" x14ac:dyDescent="0.2">
      <c r="A676" s="80"/>
      <c r="B676" s="80" t="s">
        <v>11</v>
      </c>
      <c r="C676" s="81">
        <v>3463582.87</v>
      </c>
      <c r="D676" s="82">
        <v>3941</v>
      </c>
      <c r="E676" s="83">
        <v>279390.15000000002</v>
      </c>
      <c r="F676" s="84">
        <v>830</v>
      </c>
      <c r="G676" s="85">
        <f t="shared" si="95"/>
        <v>3742973.02</v>
      </c>
      <c r="H676" s="86">
        <f t="shared" si="95"/>
        <v>4771</v>
      </c>
      <c r="I676" s="87"/>
      <c r="J676" s="87"/>
      <c r="K676" s="87"/>
      <c r="L676" s="87"/>
      <c r="M676" s="87"/>
      <c r="N676" s="87"/>
      <c r="O676" s="87"/>
      <c r="P676" s="87"/>
      <c r="Q676" s="87"/>
      <c r="R676" s="87"/>
      <c r="S676" s="87"/>
      <c r="T676" s="87"/>
    </row>
    <row r="677" spans="1:20" s="74" customFormat="1" ht="11.25" customHeight="1" x14ac:dyDescent="0.15">
      <c r="A677" s="73" t="s">
        <v>1</v>
      </c>
      <c r="B677" s="236" t="s">
        <v>2</v>
      </c>
      <c r="C677" s="237"/>
      <c r="D677" s="237"/>
      <c r="E677" s="237"/>
      <c r="F677" s="237"/>
      <c r="G677" s="237"/>
      <c r="H677" s="238"/>
    </row>
    <row r="678" spans="1:20" s="74" customFormat="1" ht="11.25" customHeight="1" outlineLevel="1" x14ac:dyDescent="0.15">
      <c r="A678" s="75"/>
      <c r="B678" s="75" t="s">
        <v>171</v>
      </c>
      <c r="C678" s="76">
        <f>SUM(C679:C690)</f>
        <v>70223185</v>
      </c>
      <c r="D678" s="77">
        <f t="shared" ref="D678:H678" si="96">SUM(D679:D690)</f>
        <v>82074</v>
      </c>
      <c r="E678" s="78">
        <f t="shared" si="96"/>
        <v>3963730.96</v>
      </c>
      <c r="F678" s="79">
        <f t="shared" si="96"/>
        <v>10090</v>
      </c>
      <c r="G678" s="76">
        <f t="shared" si="96"/>
        <v>74186915.959999993</v>
      </c>
      <c r="H678" s="76">
        <f t="shared" si="96"/>
        <v>92164</v>
      </c>
    </row>
    <row r="679" spans="1:20" s="87" customFormat="1" ht="11.25" customHeight="1" outlineLevel="2" x14ac:dyDescent="0.2">
      <c r="A679" s="80"/>
      <c r="B679" s="80" t="s">
        <v>14</v>
      </c>
      <c r="C679" s="81">
        <v>5852359.8899999997</v>
      </c>
      <c r="D679" s="82">
        <v>6840</v>
      </c>
      <c r="E679" s="83">
        <v>0</v>
      </c>
      <c r="F679" s="84">
        <v>0</v>
      </c>
      <c r="G679" s="85">
        <f t="shared" ref="G679:H690" si="97">C679+E679</f>
        <v>5852359.8899999997</v>
      </c>
      <c r="H679" s="86">
        <f t="shared" si="97"/>
        <v>6840</v>
      </c>
    </row>
    <row r="680" spans="1:20" s="87" customFormat="1" ht="11.25" customHeight="1" outlineLevel="2" x14ac:dyDescent="0.2">
      <c r="A680" s="80"/>
      <c r="B680" s="80" t="s">
        <v>15</v>
      </c>
      <c r="C680" s="81">
        <v>5852359.8899999997</v>
      </c>
      <c r="D680" s="82">
        <v>6840</v>
      </c>
      <c r="E680" s="83">
        <v>0</v>
      </c>
      <c r="F680" s="84">
        <v>0</v>
      </c>
      <c r="G680" s="85">
        <f t="shared" si="97"/>
        <v>5852359.8899999997</v>
      </c>
      <c r="H680" s="86">
        <f t="shared" si="97"/>
        <v>6840</v>
      </c>
    </row>
    <row r="681" spans="1:20" s="87" customFormat="1" ht="11.25" customHeight="1" outlineLevel="2" x14ac:dyDescent="0.2">
      <c r="A681" s="80"/>
      <c r="B681" s="80" t="s">
        <v>16</v>
      </c>
      <c r="C681" s="81">
        <v>5852359.8899999997</v>
      </c>
      <c r="D681" s="82">
        <v>6840</v>
      </c>
      <c r="E681" s="83">
        <v>0</v>
      </c>
      <c r="F681" s="84">
        <v>0</v>
      </c>
      <c r="G681" s="85">
        <f t="shared" si="97"/>
        <v>5852359.8899999997</v>
      </c>
      <c r="H681" s="86">
        <f t="shared" si="97"/>
        <v>6840</v>
      </c>
    </row>
    <row r="682" spans="1:20" s="88" customFormat="1" ht="11.25" customHeight="1" outlineLevel="2" x14ac:dyDescent="0.2">
      <c r="A682" s="80"/>
      <c r="B682" s="80" t="s">
        <v>3</v>
      </c>
      <c r="C682" s="81">
        <v>5852359.8899999997</v>
      </c>
      <c r="D682" s="82">
        <v>6840</v>
      </c>
      <c r="E682" s="83">
        <v>0</v>
      </c>
      <c r="F682" s="84">
        <v>0</v>
      </c>
      <c r="G682" s="85">
        <f t="shared" si="97"/>
        <v>5852359.8899999997</v>
      </c>
      <c r="H682" s="86">
        <f t="shared" si="97"/>
        <v>6840</v>
      </c>
      <c r="I682" s="87"/>
      <c r="J682" s="87"/>
      <c r="K682" s="87"/>
      <c r="L682" s="87"/>
      <c r="M682" s="87"/>
      <c r="N682" s="87"/>
      <c r="O682" s="87"/>
      <c r="P682" s="87"/>
      <c r="Q682" s="87"/>
      <c r="R682" s="87"/>
      <c r="S682" s="87"/>
      <c r="T682" s="87"/>
    </row>
    <row r="683" spans="1:20" s="88" customFormat="1" ht="11.25" customHeight="1" outlineLevel="2" x14ac:dyDescent="0.2">
      <c r="A683" s="80"/>
      <c r="B683" s="80" t="s">
        <v>4</v>
      </c>
      <c r="C683" s="81">
        <v>5852359.8899999997</v>
      </c>
      <c r="D683" s="82">
        <v>6840</v>
      </c>
      <c r="E683" s="83">
        <v>0</v>
      </c>
      <c r="F683" s="84">
        <v>0</v>
      </c>
      <c r="G683" s="85">
        <f t="shared" si="97"/>
        <v>5852359.8899999997</v>
      </c>
      <c r="H683" s="86">
        <f t="shared" si="97"/>
        <v>6840</v>
      </c>
      <c r="I683" s="87"/>
      <c r="J683" s="87"/>
      <c r="K683" s="87"/>
      <c r="L683" s="87"/>
      <c r="M683" s="87"/>
      <c r="N683" s="87"/>
      <c r="O683" s="87"/>
      <c r="P683" s="87"/>
      <c r="Q683" s="87"/>
      <c r="R683" s="87"/>
      <c r="S683" s="87"/>
      <c r="T683" s="87"/>
    </row>
    <row r="684" spans="1:20" s="88" customFormat="1" ht="11.25" customHeight="1" outlineLevel="2" x14ac:dyDescent="0.2">
      <c r="A684" s="80"/>
      <c r="B684" s="80" t="s">
        <v>5</v>
      </c>
      <c r="C684" s="81">
        <v>5852359.8899999997</v>
      </c>
      <c r="D684" s="82">
        <v>6840</v>
      </c>
      <c r="E684" s="83">
        <v>0</v>
      </c>
      <c r="F684" s="84">
        <v>0</v>
      </c>
      <c r="G684" s="85">
        <f t="shared" si="97"/>
        <v>5852359.8899999997</v>
      </c>
      <c r="H684" s="86">
        <f t="shared" si="97"/>
        <v>6840</v>
      </c>
      <c r="I684" s="87"/>
      <c r="J684" s="87"/>
      <c r="K684" s="87"/>
      <c r="L684" s="87"/>
      <c r="M684" s="87"/>
      <c r="N684" s="87"/>
      <c r="O684" s="87"/>
      <c r="P684" s="87"/>
      <c r="Q684" s="87"/>
      <c r="R684" s="87"/>
      <c r="S684" s="87"/>
      <c r="T684" s="87"/>
    </row>
    <row r="685" spans="1:20" s="88" customFormat="1" ht="11.25" customHeight="1" outlineLevel="2" x14ac:dyDescent="0.2">
      <c r="A685" s="80"/>
      <c r="B685" s="80" t="s">
        <v>6</v>
      </c>
      <c r="C685" s="81">
        <v>5852359.8899999997</v>
      </c>
      <c r="D685" s="82">
        <v>6840</v>
      </c>
      <c r="E685" s="83">
        <v>0</v>
      </c>
      <c r="F685" s="84">
        <v>0</v>
      </c>
      <c r="G685" s="85">
        <f t="shared" si="97"/>
        <v>5852359.8899999997</v>
      </c>
      <c r="H685" s="86">
        <f t="shared" si="97"/>
        <v>6840</v>
      </c>
      <c r="I685" s="87"/>
      <c r="J685" s="87"/>
      <c r="K685" s="87"/>
      <c r="L685" s="87"/>
      <c r="M685" s="87"/>
      <c r="N685" s="87"/>
      <c r="O685" s="87"/>
      <c r="P685" s="87"/>
      <c r="Q685" s="87"/>
      <c r="R685" s="87"/>
      <c r="S685" s="87"/>
      <c r="T685" s="87"/>
    </row>
    <row r="686" spans="1:20" s="88" customFormat="1" ht="11.25" customHeight="1" outlineLevel="2" x14ac:dyDescent="0.2">
      <c r="A686" s="80"/>
      <c r="B686" s="80" t="s">
        <v>7</v>
      </c>
      <c r="C686" s="81">
        <v>5852359.8899999997</v>
      </c>
      <c r="D686" s="82">
        <v>6840</v>
      </c>
      <c r="E686" s="83">
        <v>0</v>
      </c>
      <c r="F686" s="84">
        <v>0</v>
      </c>
      <c r="G686" s="85">
        <f t="shared" si="97"/>
        <v>5852359.8899999997</v>
      </c>
      <c r="H686" s="86">
        <f t="shared" si="97"/>
        <v>6840</v>
      </c>
      <c r="I686" s="87"/>
      <c r="J686" s="87"/>
      <c r="K686" s="87"/>
      <c r="L686" s="87"/>
      <c r="M686" s="87"/>
      <c r="N686" s="87"/>
      <c r="O686" s="87"/>
      <c r="P686" s="87"/>
      <c r="Q686" s="87"/>
      <c r="R686" s="87"/>
      <c r="S686" s="87"/>
      <c r="T686" s="87"/>
    </row>
    <row r="687" spans="1:20" s="88" customFormat="1" ht="11.25" customHeight="1" outlineLevel="2" x14ac:dyDescent="0.2">
      <c r="A687" s="80"/>
      <c r="B687" s="80" t="s">
        <v>8</v>
      </c>
      <c r="C687" s="81">
        <v>5852359.8899999997</v>
      </c>
      <c r="D687" s="82">
        <v>6840</v>
      </c>
      <c r="E687" s="83">
        <v>2968947.96</v>
      </c>
      <c r="F687" s="84">
        <v>7557</v>
      </c>
      <c r="G687" s="85">
        <f t="shared" si="97"/>
        <v>8821307.8499999996</v>
      </c>
      <c r="H687" s="86">
        <f t="shared" si="97"/>
        <v>14397</v>
      </c>
      <c r="I687" s="87"/>
      <c r="J687" s="87"/>
      <c r="K687" s="87"/>
      <c r="L687" s="87"/>
      <c r="M687" s="87"/>
      <c r="N687" s="87"/>
      <c r="O687" s="87"/>
      <c r="P687" s="87"/>
      <c r="Q687" s="87"/>
      <c r="R687" s="87"/>
      <c r="S687" s="87"/>
      <c r="T687" s="87"/>
    </row>
    <row r="688" spans="1:20" s="87" customFormat="1" ht="11.25" customHeight="1" outlineLevel="2" x14ac:dyDescent="0.2">
      <c r="A688" s="80"/>
      <c r="B688" s="80" t="s">
        <v>9</v>
      </c>
      <c r="C688" s="81">
        <v>5852359.8899999997</v>
      </c>
      <c r="D688" s="82">
        <v>6840</v>
      </c>
      <c r="E688" s="83">
        <v>331594.33</v>
      </c>
      <c r="F688" s="84">
        <v>844</v>
      </c>
      <c r="G688" s="85">
        <f t="shared" si="97"/>
        <v>6183954.2199999997</v>
      </c>
      <c r="H688" s="86">
        <f t="shared" si="97"/>
        <v>7684</v>
      </c>
    </row>
    <row r="689" spans="1:20" s="87" customFormat="1" ht="11.25" customHeight="1" outlineLevel="2" x14ac:dyDescent="0.2">
      <c r="A689" s="80"/>
      <c r="B689" s="80" t="s">
        <v>10</v>
      </c>
      <c r="C689" s="81">
        <v>5852359.8899999997</v>
      </c>
      <c r="D689" s="82">
        <v>6840</v>
      </c>
      <c r="E689" s="83">
        <v>331594.33</v>
      </c>
      <c r="F689" s="84">
        <v>844</v>
      </c>
      <c r="G689" s="85">
        <f t="shared" si="97"/>
        <v>6183954.2199999997</v>
      </c>
      <c r="H689" s="86">
        <f t="shared" si="97"/>
        <v>7684</v>
      </c>
    </row>
    <row r="690" spans="1:20" s="87" customFormat="1" ht="11.25" customHeight="1" outlineLevel="2" x14ac:dyDescent="0.2">
      <c r="A690" s="80"/>
      <c r="B690" s="80" t="s">
        <v>11</v>
      </c>
      <c r="C690" s="81">
        <v>5847226.21</v>
      </c>
      <c r="D690" s="82">
        <v>6834</v>
      </c>
      <c r="E690" s="83">
        <v>331594.34000000003</v>
      </c>
      <c r="F690" s="84">
        <v>845</v>
      </c>
      <c r="G690" s="85">
        <f t="shared" si="97"/>
        <v>6178820.5499999998</v>
      </c>
      <c r="H690" s="86">
        <f t="shared" si="97"/>
        <v>7679</v>
      </c>
    </row>
    <row r="691" spans="1:20" s="74" customFormat="1" ht="11.25" customHeight="1" x14ac:dyDescent="0.15">
      <c r="A691" s="73" t="s">
        <v>104</v>
      </c>
      <c r="B691" s="236" t="s">
        <v>105</v>
      </c>
      <c r="C691" s="237"/>
      <c r="D691" s="237"/>
      <c r="E691" s="237"/>
      <c r="F691" s="237"/>
      <c r="G691" s="237"/>
      <c r="H691" s="238"/>
    </row>
    <row r="692" spans="1:20" s="74" customFormat="1" ht="11.25" customHeight="1" outlineLevel="1" x14ac:dyDescent="0.15">
      <c r="A692" s="75"/>
      <c r="B692" s="75" t="s">
        <v>171</v>
      </c>
      <c r="C692" s="76">
        <f>SUM(C693:C704)</f>
        <v>63906956.359999999</v>
      </c>
      <c r="D692" s="77">
        <f t="shared" ref="D692:H692" si="98">SUM(D693:D704)</f>
        <v>74669</v>
      </c>
      <c r="E692" s="78">
        <f t="shared" si="98"/>
        <v>-1996017.28</v>
      </c>
      <c r="F692" s="79">
        <f t="shared" si="98"/>
        <v>0</v>
      </c>
      <c r="G692" s="76">
        <f t="shared" si="98"/>
        <v>61910939.079999998</v>
      </c>
      <c r="H692" s="76">
        <f t="shared" si="98"/>
        <v>74669</v>
      </c>
    </row>
    <row r="693" spans="1:20" s="87" customFormat="1" ht="11.25" customHeight="1" outlineLevel="2" x14ac:dyDescent="0.2">
      <c r="A693" s="80"/>
      <c r="B693" s="80" t="s">
        <v>14</v>
      </c>
      <c r="C693" s="81">
        <v>5740310.2000000002</v>
      </c>
      <c r="D693" s="82">
        <v>6707</v>
      </c>
      <c r="E693" s="83">
        <v>0</v>
      </c>
      <c r="F693" s="84">
        <v>0</v>
      </c>
      <c r="G693" s="85">
        <f t="shared" ref="G693:H704" si="99">C693+E693</f>
        <v>5740310.2000000002</v>
      </c>
      <c r="H693" s="86">
        <f t="shared" si="99"/>
        <v>6707</v>
      </c>
    </row>
    <row r="694" spans="1:20" s="87" customFormat="1" ht="11.25" customHeight="1" outlineLevel="2" x14ac:dyDescent="0.2">
      <c r="A694" s="80"/>
      <c r="B694" s="80" t="s">
        <v>15</v>
      </c>
      <c r="C694" s="81">
        <v>5740310.2000000002</v>
      </c>
      <c r="D694" s="82">
        <v>6707</v>
      </c>
      <c r="E694" s="83">
        <v>0</v>
      </c>
      <c r="F694" s="84">
        <v>0</v>
      </c>
      <c r="G694" s="85">
        <f t="shared" si="99"/>
        <v>5740310.2000000002</v>
      </c>
      <c r="H694" s="86">
        <f t="shared" si="99"/>
        <v>6707</v>
      </c>
    </row>
    <row r="695" spans="1:20" s="88" customFormat="1" ht="11.25" customHeight="1" outlineLevel="2" x14ac:dyDescent="0.2">
      <c r="A695" s="80"/>
      <c r="B695" s="80" t="s">
        <v>16</v>
      </c>
      <c r="C695" s="81">
        <v>5740310.2000000002</v>
      </c>
      <c r="D695" s="82">
        <v>6707</v>
      </c>
      <c r="E695" s="83">
        <v>0</v>
      </c>
      <c r="F695" s="84">
        <v>0</v>
      </c>
      <c r="G695" s="85">
        <f t="shared" si="99"/>
        <v>5740310.2000000002</v>
      </c>
      <c r="H695" s="86">
        <f t="shared" si="99"/>
        <v>6707</v>
      </c>
      <c r="I695" s="87"/>
      <c r="J695" s="87"/>
      <c r="K695" s="87"/>
      <c r="L695" s="87"/>
      <c r="M695" s="87"/>
      <c r="N695" s="87"/>
      <c r="O695" s="87"/>
      <c r="P695" s="87"/>
      <c r="Q695" s="87"/>
      <c r="R695" s="87"/>
      <c r="S695" s="87"/>
      <c r="T695" s="87"/>
    </row>
    <row r="696" spans="1:20" s="88" customFormat="1" ht="11.25" customHeight="1" outlineLevel="2" x14ac:dyDescent="0.2">
      <c r="A696" s="80"/>
      <c r="B696" s="80" t="s">
        <v>3</v>
      </c>
      <c r="C696" s="81">
        <v>5740310.2000000002</v>
      </c>
      <c r="D696" s="82">
        <v>6707</v>
      </c>
      <c r="E696" s="83">
        <v>0</v>
      </c>
      <c r="F696" s="84">
        <v>0</v>
      </c>
      <c r="G696" s="85">
        <f t="shared" si="99"/>
        <v>5740310.2000000002</v>
      </c>
      <c r="H696" s="86">
        <f t="shared" si="99"/>
        <v>6707</v>
      </c>
      <c r="I696" s="87"/>
      <c r="J696" s="87"/>
      <c r="K696" s="87"/>
      <c r="L696" s="87"/>
      <c r="M696" s="87"/>
      <c r="N696" s="87"/>
      <c r="O696" s="87"/>
      <c r="P696" s="87"/>
      <c r="Q696" s="87"/>
      <c r="R696" s="87"/>
      <c r="S696" s="87"/>
      <c r="T696" s="87"/>
    </row>
    <row r="697" spans="1:20" s="88" customFormat="1" ht="11.25" customHeight="1" outlineLevel="2" x14ac:dyDescent="0.2">
      <c r="A697" s="80"/>
      <c r="B697" s="80" t="s">
        <v>4</v>
      </c>
      <c r="C697" s="81">
        <v>5740310.2000000002</v>
      </c>
      <c r="D697" s="82">
        <v>6707</v>
      </c>
      <c r="E697" s="83">
        <v>-322395.3</v>
      </c>
      <c r="F697" s="84">
        <v>0</v>
      </c>
      <c r="G697" s="85">
        <f t="shared" si="99"/>
        <v>5417914.9000000004</v>
      </c>
      <c r="H697" s="86">
        <f t="shared" si="99"/>
        <v>6707</v>
      </c>
      <c r="I697" s="87"/>
      <c r="J697" s="87"/>
      <c r="K697" s="87"/>
      <c r="L697" s="87"/>
      <c r="M697" s="87"/>
      <c r="N697" s="87"/>
      <c r="O697" s="87"/>
      <c r="P697" s="87"/>
      <c r="Q697" s="87"/>
      <c r="R697" s="87"/>
      <c r="S697" s="87"/>
      <c r="T697" s="87"/>
    </row>
    <row r="698" spans="1:20" s="88" customFormat="1" ht="11.25" customHeight="1" outlineLevel="2" x14ac:dyDescent="0.2">
      <c r="A698" s="80"/>
      <c r="B698" s="80" t="s">
        <v>5</v>
      </c>
      <c r="C698" s="81">
        <v>5029954.97</v>
      </c>
      <c r="D698" s="82">
        <v>5877</v>
      </c>
      <c r="E698" s="83">
        <v>-886918.4</v>
      </c>
      <c r="F698" s="84">
        <v>0</v>
      </c>
      <c r="G698" s="85">
        <f t="shared" si="99"/>
        <v>4143036.57</v>
      </c>
      <c r="H698" s="86">
        <f t="shared" si="99"/>
        <v>5877</v>
      </c>
      <c r="I698" s="87"/>
      <c r="J698" s="87"/>
      <c r="K698" s="87"/>
      <c r="L698" s="87"/>
      <c r="M698" s="87"/>
      <c r="N698" s="87"/>
      <c r="O698" s="87"/>
      <c r="P698" s="87"/>
      <c r="Q698" s="87"/>
      <c r="R698" s="87"/>
      <c r="S698" s="87"/>
      <c r="T698" s="87"/>
    </row>
    <row r="699" spans="1:20" s="88" customFormat="1" ht="11.25" customHeight="1" outlineLevel="2" x14ac:dyDescent="0.2">
      <c r="A699" s="80"/>
      <c r="B699" s="80" t="s">
        <v>6</v>
      </c>
      <c r="C699" s="81">
        <v>5029954.97</v>
      </c>
      <c r="D699" s="82">
        <v>5877</v>
      </c>
      <c r="E699" s="83">
        <v>-786703.58</v>
      </c>
      <c r="F699" s="84">
        <v>0</v>
      </c>
      <c r="G699" s="85">
        <f t="shared" si="99"/>
        <v>4243251.3899999997</v>
      </c>
      <c r="H699" s="86">
        <f t="shared" si="99"/>
        <v>5877</v>
      </c>
      <c r="I699" s="87"/>
      <c r="J699" s="87"/>
      <c r="K699" s="87"/>
      <c r="L699" s="87"/>
      <c r="M699" s="87"/>
      <c r="N699" s="87"/>
      <c r="O699" s="87"/>
      <c r="P699" s="87"/>
      <c r="Q699" s="87"/>
      <c r="R699" s="87"/>
      <c r="S699" s="87"/>
      <c r="T699" s="87"/>
    </row>
    <row r="700" spans="1:20" s="88" customFormat="1" ht="11.25" customHeight="1" outlineLevel="2" x14ac:dyDescent="0.2">
      <c r="A700" s="80"/>
      <c r="B700" s="80" t="s">
        <v>7</v>
      </c>
      <c r="C700" s="81">
        <v>5029954.97</v>
      </c>
      <c r="D700" s="82">
        <v>5877</v>
      </c>
      <c r="E700" s="83">
        <v>0</v>
      </c>
      <c r="F700" s="84">
        <v>0</v>
      </c>
      <c r="G700" s="85">
        <f t="shared" si="99"/>
        <v>5029954.97</v>
      </c>
      <c r="H700" s="86">
        <f t="shared" si="99"/>
        <v>5877</v>
      </c>
      <c r="I700" s="87"/>
      <c r="J700" s="87"/>
      <c r="K700" s="87"/>
      <c r="L700" s="87"/>
      <c r="M700" s="87"/>
      <c r="N700" s="87"/>
      <c r="O700" s="87"/>
      <c r="P700" s="87"/>
      <c r="Q700" s="87"/>
      <c r="R700" s="87"/>
      <c r="S700" s="87"/>
      <c r="T700" s="87"/>
    </row>
    <row r="701" spans="1:20" s="87" customFormat="1" ht="11.25" customHeight="1" outlineLevel="2" x14ac:dyDescent="0.2">
      <c r="A701" s="80"/>
      <c r="B701" s="80" t="s">
        <v>8</v>
      </c>
      <c r="C701" s="81">
        <v>5029954.97</v>
      </c>
      <c r="D701" s="82">
        <v>5877</v>
      </c>
      <c r="E701" s="83">
        <v>0</v>
      </c>
      <c r="F701" s="84">
        <v>0</v>
      </c>
      <c r="G701" s="85">
        <f t="shared" si="99"/>
        <v>5029954.97</v>
      </c>
      <c r="H701" s="86">
        <f t="shared" si="99"/>
        <v>5877</v>
      </c>
    </row>
    <row r="702" spans="1:20" s="87" customFormat="1" ht="11.25" customHeight="1" outlineLevel="2" x14ac:dyDescent="0.2">
      <c r="A702" s="80"/>
      <c r="B702" s="80" t="s">
        <v>9</v>
      </c>
      <c r="C702" s="81">
        <v>5029954.97</v>
      </c>
      <c r="D702" s="82">
        <v>5877</v>
      </c>
      <c r="E702" s="83">
        <v>0</v>
      </c>
      <c r="F702" s="84">
        <v>0</v>
      </c>
      <c r="G702" s="85">
        <f t="shared" si="99"/>
        <v>5029954.97</v>
      </c>
      <c r="H702" s="86">
        <f t="shared" si="99"/>
        <v>5877</v>
      </c>
    </row>
    <row r="703" spans="1:20" s="87" customFormat="1" ht="11.25" customHeight="1" outlineLevel="2" x14ac:dyDescent="0.2">
      <c r="A703" s="80"/>
      <c r="B703" s="80" t="s">
        <v>10</v>
      </c>
      <c r="C703" s="81">
        <v>5029954.97</v>
      </c>
      <c r="D703" s="82">
        <v>5877</v>
      </c>
      <c r="E703" s="83">
        <v>0</v>
      </c>
      <c r="F703" s="84">
        <v>0</v>
      </c>
      <c r="G703" s="85">
        <f t="shared" si="99"/>
        <v>5029954.97</v>
      </c>
      <c r="H703" s="86">
        <f t="shared" si="99"/>
        <v>5877</v>
      </c>
    </row>
    <row r="704" spans="1:20" s="87" customFormat="1" ht="11.25" customHeight="1" outlineLevel="2" x14ac:dyDescent="0.2">
      <c r="A704" s="80"/>
      <c r="B704" s="80" t="s">
        <v>11</v>
      </c>
      <c r="C704" s="81">
        <v>5025675.54</v>
      </c>
      <c r="D704" s="82">
        <v>5872</v>
      </c>
      <c r="E704" s="83">
        <v>0</v>
      </c>
      <c r="F704" s="84">
        <v>0</v>
      </c>
      <c r="G704" s="85">
        <f t="shared" si="99"/>
        <v>5025675.54</v>
      </c>
      <c r="H704" s="86">
        <f t="shared" si="99"/>
        <v>5872</v>
      </c>
    </row>
    <row r="705" spans="1:20" s="74" customFormat="1" ht="11.25" customHeight="1" x14ac:dyDescent="0.15">
      <c r="A705" s="73" t="s">
        <v>131</v>
      </c>
      <c r="B705" s="236" t="s">
        <v>132</v>
      </c>
      <c r="C705" s="237"/>
      <c r="D705" s="237"/>
      <c r="E705" s="237"/>
      <c r="F705" s="237"/>
      <c r="G705" s="237"/>
      <c r="H705" s="238"/>
    </row>
    <row r="706" spans="1:20" s="74" customFormat="1" ht="11.25" customHeight="1" outlineLevel="1" x14ac:dyDescent="0.15">
      <c r="A706" s="75"/>
      <c r="B706" s="75" t="s">
        <v>171</v>
      </c>
      <c r="C706" s="76">
        <f>SUM(C707:C718)</f>
        <v>14099954</v>
      </c>
      <c r="D706" s="77">
        <f t="shared" ref="D706:H706" si="100">SUM(D707:D718)</f>
        <v>22537</v>
      </c>
      <c r="E706" s="78">
        <f t="shared" si="100"/>
        <v>1006486.29</v>
      </c>
      <c r="F706" s="79">
        <f t="shared" si="100"/>
        <v>1663</v>
      </c>
      <c r="G706" s="76">
        <f t="shared" si="100"/>
        <v>15106440.289999999</v>
      </c>
      <c r="H706" s="76">
        <f t="shared" si="100"/>
        <v>24200</v>
      </c>
    </row>
    <row r="707" spans="1:20" s="87" customFormat="1" ht="11.25" customHeight="1" outlineLevel="2" x14ac:dyDescent="0.2">
      <c r="A707" s="80"/>
      <c r="B707" s="80" t="s">
        <v>14</v>
      </c>
      <c r="C707" s="81">
        <v>1174944.03</v>
      </c>
      <c r="D707" s="82">
        <v>1878</v>
      </c>
      <c r="E707" s="83">
        <v>0</v>
      </c>
      <c r="F707" s="84">
        <v>0</v>
      </c>
      <c r="G707" s="85">
        <f t="shared" ref="G707:H718" si="101">C707+E707</f>
        <v>1174944.03</v>
      </c>
      <c r="H707" s="86">
        <f t="shared" si="101"/>
        <v>1878</v>
      </c>
    </row>
    <row r="708" spans="1:20" s="88" customFormat="1" ht="11.25" customHeight="1" outlineLevel="2" x14ac:dyDescent="0.2">
      <c r="A708" s="80"/>
      <c r="B708" s="80" t="s">
        <v>15</v>
      </c>
      <c r="C708" s="81">
        <v>1174944.03</v>
      </c>
      <c r="D708" s="82">
        <v>1878</v>
      </c>
      <c r="E708" s="83">
        <v>0</v>
      </c>
      <c r="F708" s="84">
        <v>0</v>
      </c>
      <c r="G708" s="85">
        <f t="shared" si="101"/>
        <v>1174944.03</v>
      </c>
      <c r="H708" s="86">
        <f t="shared" si="101"/>
        <v>1878</v>
      </c>
      <c r="I708" s="87"/>
      <c r="J708" s="87"/>
      <c r="K708" s="87"/>
      <c r="L708" s="87"/>
      <c r="M708" s="87"/>
      <c r="N708" s="87"/>
      <c r="O708" s="87"/>
      <c r="P708" s="87"/>
      <c r="Q708" s="87"/>
      <c r="R708" s="87"/>
      <c r="S708" s="87"/>
      <c r="T708" s="87"/>
    </row>
    <row r="709" spans="1:20" s="88" customFormat="1" ht="11.25" customHeight="1" outlineLevel="2" x14ac:dyDescent="0.2">
      <c r="A709" s="80"/>
      <c r="B709" s="80" t="s">
        <v>16</v>
      </c>
      <c r="C709" s="81">
        <v>1174944.03</v>
      </c>
      <c r="D709" s="82">
        <v>1878</v>
      </c>
      <c r="E709" s="83">
        <v>0</v>
      </c>
      <c r="F709" s="84">
        <v>0</v>
      </c>
      <c r="G709" s="85">
        <f t="shared" si="101"/>
        <v>1174944.03</v>
      </c>
      <c r="H709" s="86">
        <f t="shared" si="101"/>
        <v>1878</v>
      </c>
      <c r="I709" s="87"/>
      <c r="J709" s="87"/>
      <c r="K709" s="87"/>
      <c r="L709" s="87"/>
      <c r="M709" s="87"/>
      <c r="N709" s="87"/>
      <c r="O709" s="87"/>
      <c r="P709" s="87"/>
      <c r="Q709" s="87"/>
      <c r="R709" s="87"/>
      <c r="S709" s="87"/>
      <c r="T709" s="87"/>
    </row>
    <row r="710" spans="1:20" s="88" customFormat="1" ht="11.25" customHeight="1" outlineLevel="2" x14ac:dyDescent="0.2">
      <c r="A710" s="80"/>
      <c r="B710" s="80" t="s">
        <v>3</v>
      </c>
      <c r="C710" s="81">
        <v>1174944.03</v>
      </c>
      <c r="D710" s="82">
        <v>1878</v>
      </c>
      <c r="E710" s="83">
        <v>0</v>
      </c>
      <c r="F710" s="84">
        <v>0</v>
      </c>
      <c r="G710" s="85">
        <f t="shared" si="101"/>
        <v>1174944.03</v>
      </c>
      <c r="H710" s="86">
        <f t="shared" si="101"/>
        <v>1878</v>
      </c>
      <c r="I710" s="87"/>
      <c r="J710" s="87"/>
      <c r="K710" s="87"/>
      <c r="L710" s="87"/>
      <c r="M710" s="87"/>
      <c r="N710" s="87"/>
      <c r="O710" s="87"/>
      <c r="P710" s="87"/>
      <c r="Q710" s="87"/>
      <c r="R710" s="87"/>
      <c r="S710" s="87"/>
      <c r="T710" s="87"/>
    </row>
    <row r="711" spans="1:20" s="88" customFormat="1" ht="11.25" customHeight="1" outlineLevel="2" x14ac:dyDescent="0.2">
      <c r="A711" s="80"/>
      <c r="B711" s="80" t="s">
        <v>4</v>
      </c>
      <c r="C711" s="81">
        <v>1174944.03</v>
      </c>
      <c r="D711" s="82">
        <v>1878</v>
      </c>
      <c r="E711" s="83">
        <v>0</v>
      </c>
      <c r="F711" s="84">
        <v>0</v>
      </c>
      <c r="G711" s="85">
        <f t="shared" si="101"/>
        <v>1174944.03</v>
      </c>
      <c r="H711" s="86">
        <f t="shared" si="101"/>
        <v>1878</v>
      </c>
      <c r="I711" s="87"/>
      <c r="J711" s="87"/>
      <c r="K711" s="87"/>
      <c r="L711" s="87"/>
      <c r="M711" s="87"/>
      <c r="N711" s="87"/>
      <c r="O711" s="87"/>
      <c r="P711" s="87"/>
      <c r="Q711" s="87"/>
      <c r="R711" s="87"/>
      <c r="S711" s="87"/>
      <c r="T711" s="87"/>
    </row>
    <row r="712" spans="1:20" s="88" customFormat="1" ht="11.25" customHeight="1" outlineLevel="2" x14ac:dyDescent="0.2">
      <c r="A712" s="80"/>
      <c r="B712" s="80" t="s">
        <v>5</v>
      </c>
      <c r="C712" s="81">
        <v>1174944.03</v>
      </c>
      <c r="D712" s="82">
        <v>1878</v>
      </c>
      <c r="E712" s="83">
        <v>0</v>
      </c>
      <c r="F712" s="84">
        <v>0</v>
      </c>
      <c r="G712" s="85">
        <f t="shared" si="101"/>
        <v>1174944.03</v>
      </c>
      <c r="H712" s="86">
        <f t="shared" si="101"/>
        <v>1878</v>
      </c>
      <c r="I712" s="87"/>
      <c r="J712" s="87"/>
      <c r="K712" s="87"/>
      <c r="L712" s="87"/>
      <c r="M712" s="87"/>
      <c r="N712" s="87"/>
      <c r="O712" s="87"/>
      <c r="P712" s="87"/>
      <c r="Q712" s="87"/>
      <c r="R712" s="87"/>
      <c r="S712" s="87"/>
      <c r="T712" s="87"/>
    </row>
    <row r="713" spans="1:20" s="88" customFormat="1" ht="11.25" customHeight="1" outlineLevel="2" x14ac:dyDescent="0.2">
      <c r="A713" s="80"/>
      <c r="B713" s="80" t="s">
        <v>6</v>
      </c>
      <c r="C713" s="81">
        <v>1174944.03</v>
      </c>
      <c r="D713" s="82">
        <v>1878</v>
      </c>
      <c r="E713" s="83">
        <v>0</v>
      </c>
      <c r="F713" s="84">
        <v>0</v>
      </c>
      <c r="G713" s="85">
        <f t="shared" si="101"/>
        <v>1174944.03</v>
      </c>
      <c r="H713" s="86">
        <f t="shared" si="101"/>
        <v>1878</v>
      </c>
      <c r="I713" s="87"/>
      <c r="J713" s="87"/>
      <c r="K713" s="87"/>
      <c r="L713" s="87"/>
      <c r="M713" s="87"/>
      <c r="N713" s="87"/>
      <c r="O713" s="87"/>
      <c r="P713" s="87"/>
      <c r="Q713" s="87"/>
      <c r="R713" s="87"/>
      <c r="S713" s="87"/>
      <c r="T713" s="87"/>
    </row>
    <row r="714" spans="1:20" s="87" customFormat="1" ht="11.25" customHeight="1" outlineLevel="2" x14ac:dyDescent="0.2">
      <c r="A714" s="80"/>
      <c r="B714" s="80" t="s">
        <v>7</v>
      </c>
      <c r="C714" s="81">
        <v>1174944.03</v>
      </c>
      <c r="D714" s="82">
        <v>1878</v>
      </c>
      <c r="E714" s="83">
        <v>0</v>
      </c>
      <c r="F714" s="84">
        <v>0</v>
      </c>
      <c r="G714" s="85">
        <f t="shared" si="101"/>
        <v>1174944.03</v>
      </c>
      <c r="H714" s="86">
        <f t="shared" si="101"/>
        <v>1878</v>
      </c>
    </row>
    <row r="715" spans="1:20" s="87" customFormat="1" ht="11.25" customHeight="1" outlineLevel="2" x14ac:dyDescent="0.2">
      <c r="A715" s="80"/>
      <c r="B715" s="80" t="s">
        <v>8</v>
      </c>
      <c r="C715" s="81">
        <v>1174944.03</v>
      </c>
      <c r="D715" s="82">
        <v>1878</v>
      </c>
      <c r="E715" s="83">
        <v>1006486.29</v>
      </c>
      <c r="F715" s="84">
        <v>1663</v>
      </c>
      <c r="G715" s="85">
        <f t="shared" si="101"/>
        <v>2181430.3199999998</v>
      </c>
      <c r="H715" s="86">
        <f t="shared" si="101"/>
        <v>3541</v>
      </c>
    </row>
    <row r="716" spans="1:20" s="88" customFormat="1" ht="11.25" customHeight="1" outlineLevel="2" x14ac:dyDescent="0.2">
      <c r="A716" s="80"/>
      <c r="B716" s="80" t="s">
        <v>9</v>
      </c>
      <c r="C716" s="81">
        <v>1174944.03</v>
      </c>
      <c r="D716" s="82">
        <v>1878</v>
      </c>
      <c r="E716" s="83">
        <v>0</v>
      </c>
      <c r="F716" s="84">
        <v>0</v>
      </c>
      <c r="G716" s="85">
        <f t="shared" si="101"/>
        <v>1174944.03</v>
      </c>
      <c r="H716" s="86">
        <f t="shared" si="101"/>
        <v>1878</v>
      </c>
      <c r="I716" s="87"/>
      <c r="J716" s="87"/>
      <c r="K716" s="87"/>
      <c r="L716" s="87"/>
      <c r="M716" s="87"/>
      <c r="N716" s="87"/>
      <c r="O716" s="87"/>
      <c r="P716" s="87"/>
      <c r="Q716" s="87"/>
      <c r="R716" s="87"/>
      <c r="S716" s="87"/>
      <c r="T716" s="87"/>
    </row>
    <row r="717" spans="1:20" s="88" customFormat="1" ht="11.25" customHeight="1" outlineLevel="2" x14ac:dyDescent="0.2">
      <c r="A717" s="80"/>
      <c r="B717" s="80" t="s">
        <v>10</v>
      </c>
      <c r="C717" s="81">
        <v>1174944.03</v>
      </c>
      <c r="D717" s="82">
        <v>1878</v>
      </c>
      <c r="E717" s="83">
        <v>0</v>
      </c>
      <c r="F717" s="84">
        <v>0</v>
      </c>
      <c r="G717" s="85">
        <f t="shared" si="101"/>
        <v>1174944.03</v>
      </c>
      <c r="H717" s="86">
        <f t="shared" si="101"/>
        <v>1878</v>
      </c>
      <c r="I717" s="87"/>
      <c r="J717" s="87"/>
      <c r="K717" s="87"/>
      <c r="L717" s="87"/>
      <c r="M717" s="87"/>
      <c r="N717" s="87"/>
      <c r="O717" s="87"/>
      <c r="P717" s="87"/>
      <c r="Q717" s="87"/>
      <c r="R717" s="87"/>
      <c r="S717" s="87"/>
      <c r="T717" s="87"/>
    </row>
    <row r="718" spans="1:20" s="88" customFormat="1" ht="11.25" customHeight="1" outlineLevel="2" x14ac:dyDescent="0.2">
      <c r="A718" s="80"/>
      <c r="B718" s="80" t="s">
        <v>11</v>
      </c>
      <c r="C718" s="81">
        <v>1175569.67</v>
      </c>
      <c r="D718" s="82">
        <v>1879</v>
      </c>
      <c r="E718" s="83">
        <v>0</v>
      </c>
      <c r="F718" s="84">
        <v>0</v>
      </c>
      <c r="G718" s="85">
        <f t="shared" si="101"/>
        <v>1175569.67</v>
      </c>
      <c r="H718" s="86">
        <f t="shared" si="101"/>
        <v>1879</v>
      </c>
      <c r="I718" s="87"/>
      <c r="J718" s="87"/>
      <c r="K718" s="87"/>
      <c r="L718" s="87"/>
      <c r="M718" s="87"/>
      <c r="N718" s="87"/>
      <c r="O718" s="87"/>
      <c r="P718" s="87"/>
      <c r="Q718" s="87"/>
      <c r="R718" s="87"/>
      <c r="S718" s="87"/>
      <c r="T718" s="87"/>
    </row>
    <row r="719" spans="1:20" s="89" customFormat="1" ht="11.25" customHeight="1" x14ac:dyDescent="0.15">
      <c r="A719" s="73" t="s">
        <v>133</v>
      </c>
      <c r="B719" s="236" t="s">
        <v>134</v>
      </c>
      <c r="C719" s="237"/>
      <c r="D719" s="237"/>
      <c r="E719" s="237"/>
      <c r="F719" s="237"/>
      <c r="G719" s="237"/>
      <c r="H719" s="238"/>
      <c r="I719" s="74"/>
      <c r="J719" s="74"/>
      <c r="K719" s="74"/>
      <c r="L719" s="74"/>
      <c r="M719" s="74"/>
      <c r="N719" s="74"/>
      <c r="O719" s="74"/>
      <c r="P719" s="74"/>
      <c r="Q719" s="74"/>
      <c r="R719" s="74"/>
      <c r="S719" s="74"/>
      <c r="T719" s="74"/>
    </row>
    <row r="720" spans="1:20" s="74" customFormat="1" ht="11.25" customHeight="1" outlineLevel="1" x14ac:dyDescent="0.15">
      <c r="A720" s="75"/>
      <c r="B720" s="75" t="s">
        <v>171</v>
      </c>
      <c r="C720" s="76">
        <f>SUM(C721:C732)</f>
        <v>21313736</v>
      </c>
      <c r="D720" s="77">
        <f t="shared" ref="D720:H720" si="102">SUM(D721:D732)</f>
        <v>25422</v>
      </c>
      <c r="E720" s="78">
        <f t="shared" si="102"/>
        <v>-5588768.4900000002</v>
      </c>
      <c r="F720" s="79">
        <f t="shared" si="102"/>
        <v>-4611</v>
      </c>
      <c r="G720" s="76">
        <f t="shared" si="102"/>
        <v>15724967.51</v>
      </c>
      <c r="H720" s="76">
        <f t="shared" si="102"/>
        <v>20811</v>
      </c>
    </row>
    <row r="721" spans="1:20" s="87" customFormat="1" ht="11.25" customHeight="1" outlineLevel="2" x14ac:dyDescent="0.2">
      <c r="A721" s="80"/>
      <c r="B721" s="80" t="s">
        <v>14</v>
      </c>
      <c r="C721" s="81">
        <v>1776563.87</v>
      </c>
      <c r="D721" s="82">
        <v>2119</v>
      </c>
      <c r="E721" s="83">
        <v>-1166153.3700000001</v>
      </c>
      <c r="F721" s="84">
        <v>-963</v>
      </c>
      <c r="G721" s="85">
        <f t="shared" ref="G721:H732" si="103">C721+E721</f>
        <v>610410.5</v>
      </c>
      <c r="H721" s="86">
        <f t="shared" si="103"/>
        <v>1156</v>
      </c>
    </row>
    <row r="722" spans="1:20" s="87" customFormat="1" ht="11.25" customHeight="1" outlineLevel="2" x14ac:dyDescent="0.2">
      <c r="A722" s="80"/>
      <c r="B722" s="80" t="s">
        <v>15</v>
      </c>
      <c r="C722" s="81">
        <v>1776563.87</v>
      </c>
      <c r="D722" s="82">
        <v>2119</v>
      </c>
      <c r="E722" s="83">
        <v>-820629.44</v>
      </c>
      <c r="F722" s="84">
        <v>-678</v>
      </c>
      <c r="G722" s="85">
        <f t="shared" si="103"/>
        <v>955934.43</v>
      </c>
      <c r="H722" s="86">
        <f t="shared" si="103"/>
        <v>1441</v>
      </c>
    </row>
    <row r="723" spans="1:20" s="87" customFormat="1" ht="11.25" customHeight="1" outlineLevel="2" x14ac:dyDescent="0.2">
      <c r="A723" s="80"/>
      <c r="B723" s="80" t="s">
        <v>16</v>
      </c>
      <c r="C723" s="81">
        <v>1776563.87</v>
      </c>
      <c r="D723" s="82">
        <v>2119</v>
      </c>
      <c r="E723" s="83">
        <v>-885223.76</v>
      </c>
      <c r="F723" s="84">
        <v>-730</v>
      </c>
      <c r="G723" s="85">
        <f t="shared" si="103"/>
        <v>891340.11</v>
      </c>
      <c r="H723" s="86">
        <f t="shared" si="103"/>
        <v>1389</v>
      </c>
    </row>
    <row r="724" spans="1:20" s="88" customFormat="1" ht="11.25" customHeight="1" outlineLevel="2" x14ac:dyDescent="0.2">
      <c r="A724" s="80"/>
      <c r="B724" s="80" t="s">
        <v>3</v>
      </c>
      <c r="C724" s="81">
        <v>1776563.87</v>
      </c>
      <c r="D724" s="82">
        <v>2119</v>
      </c>
      <c r="E724" s="83">
        <v>-671327.88</v>
      </c>
      <c r="F724" s="84">
        <v>-554</v>
      </c>
      <c r="G724" s="85">
        <f t="shared" si="103"/>
        <v>1105235.99</v>
      </c>
      <c r="H724" s="86">
        <f t="shared" si="103"/>
        <v>1565</v>
      </c>
      <c r="I724" s="87"/>
      <c r="J724" s="87"/>
      <c r="K724" s="87"/>
      <c r="L724" s="87"/>
      <c r="M724" s="87"/>
      <c r="N724" s="87"/>
      <c r="O724" s="87"/>
      <c r="P724" s="87"/>
      <c r="Q724" s="87"/>
      <c r="R724" s="87"/>
      <c r="S724" s="87"/>
      <c r="T724" s="87"/>
    </row>
    <row r="725" spans="1:20" s="88" customFormat="1" ht="11.25" customHeight="1" outlineLevel="2" x14ac:dyDescent="0.2">
      <c r="A725" s="80"/>
      <c r="B725" s="80" t="s">
        <v>4</v>
      </c>
      <c r="C725" s="81">
        <v>1776563.87</v>
      </c>
      <c r="D725" s="82">
        <v>2119</v>
      </c>
      <c r="E725" s="83">
        <v>-652014.75</v>
      </c>
      <c r="F725" s="84">
        <v>-538</v>
      </c>
      <c r="G725" s="85">
        <f t="shared" si="103"/>
        <v>1124549.1200000001</v>
      </c>
      <c r="H725" s="86">
        <f t="shared" si="103"/>
        <v>1581</v>
      </c>
      <c r="I725" s="87"/>
      <c r="J725" s="87"/>
      <c r="K725" s="87"/>
      <c r="L725" s="87"/>
      <c r="M725" s="87"/>
      <c r="N725" s="87"/>
      <c r="O725" s="87"/>
      <c r="P725" s="87"/>
      <c r="Q725" s="87"/>
      <c r="R725" s="87"/>
      <c r="S725" s="87"/>
      <c r="T725" s="87"/>
    </row>
    <row r="726" spans="1:20" s="88" customFormat="1" ht="11.25" customHeight="1" outlineLevel="2" x14ac:dyDescent="0.2">
      <c r="A726" s="80"/>
      <c r="B726" s="80" t="s">
        <v>5</v>
      </c>
      <c r="C726" s="81">
        <v>1776563.87</v>
      </c>
      <c r="D726" s="82">
        <v>2119</v>
      </c>
      <c r="E726" s="83">
        <v>0</v>
      </c>
      <c r="F726" s="84">
        <v>0</v>
      </c>
      <c r="G726" s="85">
        <f t="shared" si="103"/>
        <v>1776563.87</v>
      </c>
      <c r="H726" s="86">
        <f t="shared" si="103"/>
        <v>2119</v>
      </c>
      <c r="I726" s="87"/>
      <c r="J726" s="87"/>
      <c r="K726" s="87"/>
      <c r="L726" s="87"/>
      <c r="M726" s="87"/>
      <c r="N726" s="87"/>
      <c r="O726" s="87"/>
      <c r="P726" s="87"/>
      <c r="Q726" s="87"/>
      <c r="R726" s="87"/>
      <c r="S726" s="87"/>
      <c r="T726" s="87"/>
    </row>
    <row r="727" spans="1:20" s="88" customFormat="1" ht="11.25" customHeight="1" outlineLevel="2" x14ac:dyDescent="0.2">
      <c r="A727" s="80"/>
      <c r="B727" s="80" t="s">
        <v>6</v>
      </c>
      <c r="C727" s="81">
        <v>1776563.87</v>
      </c>
      <c r="D727" s="82">
        <v>2119</v>
      </c>
      <c r="E727" s="83">
        <v>0</v>
      </c>
      <c r="F727" s="84">
        <v>0</v>
      </c>
      <c r="G727" s="85">
        <f t="shared" si="103"/>
        <v>1776563.87</v>
      </c>
      <c r="H727" s="86">
        <f t="shared" si="103"/>
        <v>2119</v>
      </c>
      <c r="I727" s="87"/>
      <c r="J727" s="87"/>
      <c r="K727" s="87"/>
      <c r="L727" s="87"/>
      <c r="M727" s="87"/>
      <c r="N727" s="87"/>
      <c r="O727" s="87"/>
      <c r="P727" s="87"/>
      <c r="Q727" s="87"/>
      <c r="R727" s="87"/>
      <c r="S727" s="87"/>
      <c r="T727" s="87"/>
    </row>
    <row r="728" spans="1:20" s="87" customFormat="1" ht="11.25" customHeight="1" outlineLevel="2" x14ac:dyDescent="0.2">
      <c r="A728" s="80"/>
      <c r="B728" s="80" t="s">
        <v>7</v>
      </c>
      <c r="C728" s="81">
        <v>1776563.87</v>
      </c>
      <c r="D728" s="82">
        <v>2119</v>
      </c>
      <c r="E728" s="83">
        <v>0</v>
      </c>
      <c r="F728" s="84">
        <v>0</v>
      </c>
      <c r="G728" s="85">
        <f t="shared" si="103"/>
        <v>1776563.87</v>
      </c>
      <c r="H728" s="86">
        <f t="shared" si="103"/>
        <v>2119</v>
      </c>
    </row>
    <row r="729" spans="1:20" s="87" customFormat="1" ht="11.25" customHeight="1" outlineLevel="2" x14ac:dyDescent="0.2">
      <c r="A729" s="80"/>
      <c r="B729" s="80" t="s">
        <v>8</v>
      </c>
      <c r="C729" s="81">
        <v>1776563.87</v>
      </c>
      <c r="D729" s="82">
        <v>2119</v>
      </c>
      <c r="E729" s="83">
        <v>0</v>
      </c>
      <c r="F729" s="84">
        <v>0</v>
      </c>
      <c r="G729" s="85">
        <f t="shared" si="103"/>
        <v>1776563.87</v>
      </c>
      <c r="H729" s="86">
        <f t="shared" si="103"/>
        <v>2119</v>
      </c>
    </row>
    <row r="730" spans="1:20" s="87" customFormat="1" ht="11.25" customHeight="1" outlineLevel="2" x14ac:dyDescent="0.2">
      <c r="A730" s="80"/>
      <c r="B730" s="80" t="s">
        <v>9</v>
      </c>
      <c r="C730" s="81">
        <v>1776563.87</v>
      </c>
      <c r="D730" s="82">
        <v>2119</v>
      </c>
      <c r="E730" s="83">
        <v>-464473.1</v>
      </c>
      <c r="F730" s="84">
        <v>-383</v>
      </c>
      <c r="G730" s="85">
        <f t="shared" si="103"/>
        <v>1312090.77</v>
      </c>
      <c r="H730" s="86">
        <f t="shared" si="103"/>
        <v>1736</v>
      </c>
    </row>
    <row r="731" spans="1:20" s="87" customFormat="1" ht="11.25" customHeight="1" outlineLevel="2" x14ac:dyDescent="0.2">
      <c r="A731" s="80"/>
      <c r="B731" s="80" t="s">
        <v>10</v>
      </c>
      <c r="C731" s="81">
        <v>1776563.87</v>
      </c>
      <c r="D731" s="82">
        <v>2119</v>
      </c>
      <c r="E731" s="83">
        <v>-464473.1</v>
      </c>
      <c r="F731" s="84">
        <v>-383</v>
      </c>
      <c r="G731" s="85">
        <f t="shared" si="103"/>
        <v>1312090.77</v>
      </c>
      <c r="H731" s="86">
        <f t="shared" si="103"/>
        <v>1736</v>
      </c>
    </row>
    <row r="732" spans="1:20" s="87" customFormat="1" ht="11.25" customHeight="1" outlineLevel="2" x14ac:dyDescent="0.2">
      <c r="A732" s="80"/>
      <c r="B732" s="80" t="s">
        <v>11</v>
      </c>
      <c r="C732" s="81">
        <v>1771533.43</v>
      </c>
      <c r="D732" s="82">
        <v>2113</v>
      </c>
      <c r="E732" s="83">
        <v>-464473.09</v>
      </c>
      <c r="F732" s="84">
        <v>-382</v>
      </c>
      <c r="G732" s="85">
        <f t="shared" si="103"/>
        <v>1307060.3400000001</v>
      </c>
      <c r="H732" s="86">
        <f t="shared" si="103"/>
        <v>1731</v>
      </c>
    </row>
    <row r="733" spans="1:20" s="74" customFormat="1" ht="11.25" customHeight="1" x14ac:dyDescent="0.15">
      <c r="A733" s="73" t="s">
        <v>147</v>
      </c>
      <c r="B733" s="236" t="s">
        <v>148</v>
      </c>
      <c r="C733" s="237"/>
      <c r="D733" s="237"/>
      <c r="E733" s="237"/>
      <c r="F733" s="237"/>
      <c r="G733" s="237"/>
      <c r="H733" s="238"/>
    </row>
    <row r="734" spans="1:20" s="74" customFormat="1" ht="11.25" customHeight="1" outlineLevel="1" x14ac:dyDescent="0.15">
      <c r="A734" s="75"/>
      <c r="B734" s="75" t="s">
        <v>171</v>
      </c>
      <c r="C734" s="76">
        <f>SUM(C735:C746)</f>
        <v>23068438</v>
      </c>
      <c r="D734" s="77">
        <f t="shared" ref="D734:H734" si="104">SUM(D735:D746)</f>
        <v>33389</v>
      </c>
      <c r="E734" s="78">
        <f t="shared" si="104"/>
        <v>3863298.26</v>
      </c>
      <c r="F734" s="79">
        <f t="shared" si="104"/>
        <v>4805</v>
      </c>
      <c r="G734" s="76">
        <f t="shared" si="104"/>
        <v>26931736.260000002</v>
      </c>
      <c r="H734" s="76">
        <f t="shared" si="104"/>
        <v>38194</v>
      </c>
    </row>
    <row r="735" spans="1:20" s="87" customFormat="1" ht="11.25" customHeight="1" outlineLevel="2" x14ac:dyDescent="0.2">
      <c r="A735" s="80"/>
      <c r="B735" s="80" t="s">
        <v>14</v>
      </c>
      <c r="C735" s="81">
        <v>1922081.96</v>
      </c>
      <c r="D735" s="82">
        <v>2782</v>
      </c>
      <c r="E735" s="83">
        <v>0</v>
      </c>
      <c r="F735" s="84">
        <v>0</v>
      </c>
      <c r="G735" s="85">
        <f t="shared" ref="G735:H746" si="105">C735+E735</f>
        <v>1922081.96</v>
      </c>
      <c r="H735" s="86">
        <f t="shared" si="105"/>
        <v>2782</v>
      </c>
    </row>
    <row r="736" spans="1:20" s="87" customFormat="1" ht="11.25" customHeight="1" outlineLevel="2" x14ac:dyDescent="0.2">
      <c r="A736" s="80"/>
      <c r="B736" s="80" t="s">
        <v>15</v>
      </c>
      <c r="C736" s="81">
        <v>1922081.96</v>
      </c>
      <c r="D736" s="82">
        <v>2782</v>
      </c>
      <c r="E736" s="83">
        <v>0</v>
      </c>
      <c r="F736" s="84">
        <v>0</v>
      </c>
      <c r="G736" s="85">
        <f t="shared" si="105"/>
        <v>1922081.96</v>
      </c>
      <c r="H736" s="86">
        <f t="shared" si="105"/>
        <v>2782</v>
      </c>
    </row>
    <row r="737" spans="1:20" s="87" customFormat="1" ht="11.25" customHeight="1" outlineLevel="2" x14ac:dyDescent="0.2">
      <c r="A737" s="80"/>
      <c r="B737" s="80" t="s">
        <v>16</v>
      </c>
      <c r="C737" s="81">
        <v>1922081.96</v>
      </c>
      <c r="D737" s="82">
        <v>2782</v>
      </c>
      <c r="E737" s="83">
        <v>0</v>
      </c>
      <c r="F737" s="84">
        <v>0</v>
      </c>
      <c r="G737" s="85">
        <f t="shared" si="105"/>
        <v>1922081.96</v>
      </c>
      <c r="H737" s="86">
        <f t="shared" si="105"/>
        <v>2782</v>
      </c>
    </row>
    <row r="738" spans="1:20" s="88" customFormat="1" ht="11.25" customHeight="1" outlineLevel="2" x14ac:dyDescent="0.2">
      <c r="A738" s="80"/>
      <c r="B738" s="80" t="s">
        <v>3</v>
      </c>
      <c r="C738" s="81">
        <v>1922081.96</v>
      </c>
      <c r="D738" s="82">
        <v>2782</v>
      </c>
      <c r="E738" s="83">
        <v>0</v>
      </c>
      <c r="F738" s="84">
        <v>0</v>
      </c>
      <c r="G738" s="85">
        <f t="shared" si="105"/>
        <v>1922081.96</v>
      </c>
      <c r="H738" s="86">
        <f t="shared" si="105"/>
        <v>2782</v>
      </c>
      <c r="I738" s="87"/>
      <c r="J738" s="87"/>
      <c r="K738" s="87"/>
      <c r="L738" s="87"/>
      <c r="M738" s="87"/>
      <c r="N738" s="87"/>
      <c r="O738" s="87"/>
      <c r="P738" s="87"/>
      <c r="Q738" s="87"/>
      <c r="R738" s="87"/>
      <c r="S738" s="87"/>
      <c r="T738" s="87"/>
    </row>
    <row r="739" spans="1:20" s="88" customFormat="1" ht="11.25" customHeight="1" outlineLevel="2" x14ac:dyDescent="0.2">
      <c r="A739" s="80"/>
      <c r="B739" s="80" t="s">
        <v>4</v>
      </c>
      <c r="C739" s="81">
        <v>1922081.96</v>
      </c>
      <c r="D739" s="82">
        <v>2782</v>
      </c>
      <c r="E739" s="83">
        <v>0</v>
      </c>
      <c r="F739" s="84">
        <v>0</v>
      </c>
      <c r="G739" s="85">
        <f t="shared" si="105"/>
        <v>1922081.96</v>
      </c>
      <c r="H739" s="86">
        <f t="shared" si="105"/>
        <v>2782</v>
      </c>
      <c r="I739" s="87"/>
      <c r="J739" s="87"/>
      <c r="K739" s="87"/>
      <c r="L739" s="87"/>
      <c r="M739" s="87"/>
      <c r="N739" s="87"/>
      <c r="O739" s="87"/>
      <c r="P739" s="87"/>
      <c r="Q739" s="87"/>
      <c r="R739" s="87"/>
      <c r="S739" s="87"/>
      <c r="T739" s="87"/>
    </row>
    <row r="740" spans="1:20" s="88" customFormat="1" ht="11.25" customHeight="1" outlineLevel="2" x14ac:dyDescent="0.2">
      <c r="A740" s="80"/>
      <c r="B740" s="80" t="s">
        <v>5</v>
      </c>
      <c r="C740" s="81">
        <v>1922081.96</v>
      </c>
      <c r="D740" s="82">
        <v>2782</v>
      </c>
      <c r="E740" s="83">
        <v>0</v>
      </c>
      <c r="F740" s="84">
        <v>0</v>
      </c>
      <c r="G740" s="85">
        <f t="shared" si="105"/>
        <v>1922081.96</v>
      </c>
      <c r="H740" s="86">
        <f t="shared" si="105"/>
        <v>2782</v>
      </c>
      <c r="I740" s="87"/>
      <c r="J740" s="87"/>
      <c r="K740" s="87"/>
      <c r="L740" s="87"/>
      <c r="M740" s="87"/>
      <c r="N740" s="87"/>
      <c r="O740" s="87"/>
      <c r="P740" s="87"/>
      <c r="Q740" s="87"/>
      <c r="R740" s="87"/>
      <c r="S740" s="87"/>
      <c r="T740" s="87"/>
    </row>
    <row r="741" spans="1:20" s="88" customFormat="1" ht="11.25" customHeight="1" outlineLevel="2" x14ac:dyDescent="0.2">
      <c r="A741" s="80"/>
      <c r="B741" s="80" t="s">
        <v>6</v>
      </c>
      <c r="C741" s="81">
        <v>1922081.96</v>
      </c>
      <c r="D741" s="82">
        <v>2782</v>
      </c>
      <c r="E741" s="83">
        <v>0</v>
      </c>
      <c r="F741" s="84">
        <v>0</v>
      </c>
      <c r="G741" s="85">
        <f t="shared" si="105"/>
        <v>1922081.96</v>
      </c>
      <c r="H741" s="86">
        <f t="shared" si="105"/>
        <v>2782</v>
      </c>
      <c r="I741" s="87"/>
      <c r="J741" s="87"/>
      <c r="K741" s="87"/>
      <c r="L741" s="87"/>
      <c r="M741" s="87"/>
      <c r="N741" s="87"/>
      <c r="O741" s="87"/>
      <c r="P741" s="87"/>
      <c r="Q741" s="87"/>
      <c r="R741" s="87"/>
      <c r="S741" s="87"/>
      <c r="T741" s="87"/>
    </row>
    <row r="742" spans="1:20" s="88" customFormat="1" ht="11.25" customHeight="1" outlineLevel="2" x14ac:dyDescent="0.2">
      <c r="A742" s="80"/>
      <c r="B742" s="80" t="s">
        <v>7</v>
      </c>
      <c r="C742" s="81">
        <v>1922081.96</v>
      </c>
      <c r="D742" s="82">
        <v>2782</v>
      </c>
      <c r="E742" s="83">
        <v>0</v>
      </c>
      <c r="F742" s="84">
        <v>0</v>
      </c>
      <c r="G742" s="85">
        <f t="shared" si="105"/>
        <v>1922081.96</v>
      </c>
      <c r="H742" s="86">
        <f t="shared" si="105"/>
        <v>2782</v>
      </c>
      <c r="I742" s="87"/>
      <c r="J742" s="87"/>
      <c r="K742" s="87"/>
      <c r="L742" s="87"/>
      <c r="M742" s="87"/>
      <c r="N742" s="87"/>
      <c r="O742" s="87"/>
      <c r="P742" s="87"/>
      <c r="Q742" s="87"/>
      <c r="R742" s="87"/>
      <c r="S742" s="87"/>
      <c r="T742" s="87"/>
    </row>
    <row r="743" spans="1:20" s="88" customFormat="1" ht="11.25" customHeight="1" outlineLevel="2" x14ac:dyDescent="0.2">
      <c r="A743" s="80"/>
      <c r="B743" s="80" t="s">
        <v>8</v>
      </c>
      <c r="C743" s="81">
        <v>1922081.96</v>
      </c>
      <c r="D743" s="82">
        <v>2782</v>
      </c>
      <c r="E743" s="83">
        <v>3863298.26</v>
      </c>
      <c r="F743" s="84">
        <v>4805</v>
      </c>
      <c r="G743" s="85">
        <f t="shared" si="105"/>
        <v>5785380.2199999997</v>
      </c>
      <c r="H743" s="86">
        <f t="shared" si="105"/>
        <v>7587</v>
      </c>
      <c r="I743" s="87"/>
      <c r="J743" s="87"/>
      <c r="K743" s="87"/>
      <c r="L743" s="87"/>
      <c r="M743" s="87"/>
      <c r="N743" s="87"/>
      <c r="O743" s="87"/>
      <c r="P743" s="87"/>
      <c r="Q743" s="87"/>
      <c r="R743" s="87"/>
      <c r="S743" s="87"/>
      <c r="T743" s="87"/>
    </row>
    <row r="744" spans="1:20" s="87" customFormat="1" ht="11.25" customHeight="1" outlineLevel="2" x14ac:dyDescent="0.2">
      <c r="A744" s="80"/>
      <c r="B744" s="80" t="s">
        <v>9</v>
      </c>
      <c r="C744" s="81">
        <v>1922081.96</v>
      </c>
      <c r="D744" s="82">
        <v>2782</v>
      </c>
      <c r="E744" s="83">
        <v>0</v>
      </c>
      <c r="F744" s="84">
        <v>0</v>
      </c>
      <c r="G744" s="85">
        <f t="shared" si="105"/>
        <v>1922081.96</v>
      </c>
      <c r="H744" s="86">
        <f t="shared" si="105"/>
        <v>2782</v>
      </c>
    </row>
    <row r="745" spans="1:20" s="87" customFormat="1" ht="11.25" customHeight="1" outlineLevel="2" x14ac:dyDescent="0.2">
      <c r="A745" s="80"/>
      <c r="B745" s="80" t="s">
        <v>10</v>
      </c>
      <c r="C745" s="81">
        <v>1922081.96</v>
      </c>
      <c r="D745" s="82">
        <v>2782</v>
      </c>
      <c r="E745" s="83">
        <v>0</v>
      </c>
      <c r="F745" s="84">
        <v>0</v>
      </c>
      <c r="G745" s="85">
        <f t="shared" si="105"/>
        <v>1922081.96</v>
      </c>
      <c r="H745" s="86">
        <f t="shared" si="105"/>
        <v>2782</v>
      </c>
    </row>
    <row r="746" spans="1:20" s="87" customFormat="1" ht="11.25" customHeight="1" outlineLevel="2" x14ac:dyDescent="0.2">
      <c r="A746" s="80"/>
      <c r="B746" s="80" t="s">
        <v>11</v>
      </c>
      <c r="C746" s="81">
        <v>1925536.44</v>
      </c>
      <c r="D746" s="82">
        <v>2787</v>
      </c>
      <c r="E746" s="83">
        <v>0</v>
      </c>
      <c r="F746" s="84">
        <v>0</v>
      </c>
      <c r="G746" s="85">
        <f t="shared" si="105"/>
        <v>1925536.44</v>
      </c>
      <c r="H746" s="86">
        <f t="shared" si="105"/>
        <v>2787</v>
      </c>
    </row>
    <row r="747" spans="1:20" s="74" customFormat="1" ht="11.25" customHeight="1" x14ac:dyDescent="0.15">
      <c r="A747" s="73" t="s">
        <v>149</v>
      </c>
      <c r="B747" s="236" t="s">
        <v>150</v>
      </c>
      <c r="C747" s="237"/>
      <c r="D747" s="237"/>
      <c r="E747" s="237"/>
      <c r="F747" s="237"/>
      <c r="G747" s="237"/>
      <c r="H747" s="238"/>
    </row>
    <row r="748" spans="1:20" s="74" customFormat="1" ht="11.25" customHeight="1" outlineLevel="1" x14ac:dyDescent="0.15">
      <c r="A748" s="75"/>
      <c r="B748" s="75" t="s">
        <v>171</v>
      </c>
      <c r="C748" s="76">
        <f>SUM(C749:C760)</f>
        <v>22820578</v>
      </c>
      <c r="D748" s="77">
        <f t="shared" ref="D748:H748" si="106">SUM(D749:D760)</f>
        <v>30785</v>
      </c>
      <c r="E748" s="78">
        <f t="shared" si="106"/>
        <v>1550395.66</v>
      </c>
      <c r="F748" s="79">
        <f t="shared" si="106"/>
        <v>2759</v>
      </c>
      <c r="G748" s="76">
        <f t="shared" si="106"/>
        <v>24370973.66</v>
      </c>
      <c r="H748" s="76">
        <f t="shared" si="106"/>
        <v>33544</v>
      </c>
    </row>
    <row r="749" spans="1:20" s="87" customFormat="1" ht="11.25" customHeight="1" outlineLevel="2" x14ac:dyDescent="0.2">
      <c r="A749" s="80"/>
      <c r="B749" s="80" t="s">
        <v>14</v>
      </c>
      <c r="C749" s="81">
        <v>1901405.96</v>
      </c>
      <c r="D749" s="82">
        <v>2565</v>
      </c>
      <c r="E749" s="83">
        <v>0</v>
      </c>
      <c r="F749" s="84">
        <v>0</v>
      </c>
      <c r="G749" s="85">
        <f t="shared" ref="G749:H760" si="107">C749+E749</f>
        <v>1901405.96</v>
      </c>
      <c r="H749" s="86">
        <f t="shared" si="107"/>
        <v>2565</v>
      </c>
    </row>
    <row r="750" spans="1:20" s="87" customFormat="1" ht="11.25" customHeight="1" outlineLevel="2" x14ac:dyDescent="0.2">
      <c r="A750" s="80"/>
      <c r="B750" s="80" t="s">
        <v>15</v>
      </c>
      <c r="C750" s="81">
        <v>1901405.96</v>
      </c>
      <c r="D750" s="82">
        <v>2565</v>
      </c>
      <c r="E750" s="83">
        <v>0</v>
      </c>
      <c r="F750" s="84">
        <v>0</v>
      </c>
      <c r="G750" s="85">
        <f t="shared" si="107"/>
        <v>1901405.96</v>
      </c>
      <c r="H750" s="86">
        <f t="shared" si="107"/>
        <v>2565</v>
      </c>
    </row>
    <row r="751" spans="1:20" s="88" customFormat="1" ht="11.25" customHeight="1" outlineLevel="2" x14ac:dyDescent="0.2">
      <c r="A751" s="80"/>
      <c r="B751" s="80" t="s">
        <v>16</v>
      </c>
      <c r="C751" s="81">
        <v>1901405.96</v>
      </c>
      <c r="D751" s="82">
        <v>2565</v>
      </c>
      <c r="E751" s="83">
        <v>0</v>
      </c>
      <c r="F751" s="84">
        <v>0</v>
      </c>
      <c r="G751" s="85">
        <f t="shared" si="107"/>
        <v>1901405.96</v>
      </c>
      <c r="H751" s="86">
        <f t="shared" si="107"/>
        <v>2565</v>
      </c>
      <c r="I751" s="87"/>
      <c r="J751" s="87"/>
      <c r="K751" s="87"/>
      <c r="L751" s="87"/>
      <c r="M751" s="87"/>
      <c r="N751" s="87"/>
      <c r="O751" s="87"/>
      <c r="P751" s="87"/>
      <c r="Q751" s="87"/>
      <c r="R751" s="87"/>
      <c r="S751" s="87"/>
      <c r="T751" s="87"/>
    </row>
    <row r="752" spans="1:20" s="88" customFormat="1" ht="11.25" customHeight="1" outlineLevel="2" x14ac:dyDescent="0.2">
      <c r="A752" s="80"/>
      <c r="B752" s="80" t="s">
        <v>3</v>
      </c>
      <c r="C752" s="81">
        <v>1901405.96</v>
      </c>
      <c r="D752" s="82">
        <v>2565</v>
      </c>
      <c r="E752" s="83">
        <v>0</v>
      </c>
      <c r="F752" s="84">
        <v>0</v>
      </c>
      <c r="G752" s="85">
        <f t="shared" si="107"/>
        <v>1901405.96</v>
      </c>
      <c r="H752" s="86">
        <f t="shared" si="107"/>
        <v>2565</v>
      </c>
      <c r="I752" s="87"/>
      <c r="J752" s="87"/>
      <c r="K752" s="87"/>
      <c r="L752" s="87"/>
      <c r="M752" s="87"/>
      <c r="N752" s="87"/>
      <c r="O752" s="87"/>
      <c r="P752" s="87"/>
      <c r="Q752" s="87"/>
      <c r="R752" s="87"/>
      <c r="S752" s="87"/>
      <c r="T752" s="87"/>
    </row>
    <row r="753" spans="1:20" s="88" customFormat="1" ht="11.25" customHeight="1" outlineLevel="2" x14ac:dyDescent="0.2">
      <c r="A753" s="80"/>
      <c r="B753" s="80" t="s">
        <v>4</v>
      </c>
      <c r="C753" s="81">
        <v>1901405.96</v>
      </c>
      <c r="D753" s="82">
        <v>2565</v>
      </c>
      <c r="E753" s="83">
        <v>0</v>
      </c>
      <c r="F753" s="84">
        <v>0</v>
      </c>
      <c r="G753" s="85">
        <f t="shared" si="107"/>
        <v>1901405.96</v>
      </c>
      <c r="H753" s="86">
        <f t="shared" si="107"/>
        <v>2565</v>
      </c>
      <c r="I753" s="87"/>
      <c r="J753" s="87"/>
      <c r="K753" s="87"/>
      <c r="L753" s="87"/>
      <c r="M753" s="87"/>
      <c r="N753" s="87"/>
      <c r="O753" s="87"/>
      <c r="P753" s="87"/>
      <c r="Q753" s="87"/>
      <c r="R753" s="87"/>
      <c r="S753" s="87"/>
      <c r="T753" s="87"/>
    </row>
    <row r="754" spans="1:20" s="88" customFormat="1" ht="11.25" customHeight="1" outlineLevel="2" x14ac:dyDescent="0.2">
      <c r="A754" s="80"/>
      <c r="B754" s="80" t="s">
        <v>5</v>
      </c>
      <c r="C754" s="81">
        <v>1901405.96</v>
      </c>
      <c r="D754" s="82">
        <v>2565</v>
      </c>
      <c r="E754" s="83">
        <v>0</v>
      </c>
      <c r="F754" s="84">
        <v>0</v>
      </c>
      <c r="G754" s="85">
        <f t="shared" si="107"/>
        <v>1901405.96</v>
      </c>
      <c r="H754" s="86">
        <f t="shared" si="107"/>
        <v>2565</v>
      </c>
      <c r="I754" s="87"/>
      <c r="J754" s="87"/>
      <c r="K754" s="87"/>
      <c r="L754" s="87"/>
      <c r="M754" s="87"/>
      <c r="N754" s="87"/>
      <c r="O754" s="87"/>
      <c r="P754" s="87"/>
      <c r="Q754" s="87"/>
      <c r="R754" s="87"/>
      <c r="S754" s="87"/>
      <c r="T754" s="87"/>
    </row>
    <row r="755" spans="1:20" s="88" customFormat="1" ht="11.25" customHeight="1" outlineLevel="2" x14ac:dyDescent="0.2">
      <c r="A755" s="80"/>
      <c r="B755" s="80" t="s">
        <v>6</v>
      </c>
      <c r="C755" s="81">
        <v>1901405.96</v>
      </c>
      <c r="D755" s="82">
        <v>2565</v>
      </c>
      <c r="E755" s="83">
        <v>0</v>
      </c>
      <c r="F755" s="84">
        <v>0</v>
      </c>
      <c r="G755" s="85">
        <f t="shared" si="107"/>
        <v>1901405.96</v>
      </c>
      <c r="H755" s="86">
        <f t="shared" si="107"/>
        <v>2565</v>
      </c>
      <c r="I755" s="87"/>
      <c r="J755" s="87"/>
      <c r="K755" s="87"/>
      <c r="L755" s="87"/>
      <c r="M755" s="87"/>
      <c r="N755" s="87"/>
      <c r="O755" s="87"/>
      <c r="P755" s="87"/>
      <c r="Q755" s="87"/>
      <c r="R755" s="87"/>
      <c r="S755" s="87"/>
      <c r="T755" s="87"/>
    </row>
    <row r="756" spans="1:20" s="88" customFormat="1" ht="11.25" customHeight="1" outlineLevel="2" x14ac:dyDescent="0.2">
      <c r="A756" s="80"/>
      <c r="B756" s="80" t="s">
        <v>7</v>
      </c>
      <c r="C756" s="81">
        <v>1901405.96</v>
      </c>
      <c r="D756" s="82">
        <v>2565</v>
      </c>
      <c r="E756" s="83">
        <v>0</v>
      </c>
      <c r="F756" s="84">
        <v>0</v>
      </c>
      <c r="G756" s="85">
        <f t="shared" si="107"/>
        <v>1901405.96</v>
      </c>
      <c r="H756" s="86">
        <f t="shared" si="107"/>
        <v>2565</v>
      </c>
      <c r="I756" s="87"/>
      <c r="J756" s="87"/>
      <c r="K756" s="87"/>
      <c r="L756" s="87"/>
      <c r="M756" s="87"/>
      <c r="N756" s="87"/>
      <c r="O756" s="87"/>
      <c r="P756" s="87"/>
      <c r="Q756" s="87"/>
      <c r="R756" s="87"/>
      <c r="S756" s="87"/>
      <c r="T756" s="87"/>
    </row>
    <row r="757" spans="1:20" s="87" customFormat="1" ht="11.25" customHeight="1" outlineLevel="2" x14ac:dyDescent="0.2">
      <c r="A757" s="80"/>
      <c r="B757" s="80" t="s">
        <v>8</v>
      </c>
      <c r="C757" s="81">
        <v>1901405.96</v>
      </c>
      <c r="D757" s="82">
        <v>2565</v>
      </c>
      <c r="E757" s="83">
        <v>1550395.66</v>
      </c>
      <c r="F757" s="84">
        <v>2759</v>
      </c>
      <c r="G757" s="85">
        <f t="shared" si="107"/>
        <v>3451801.62</v>
      </c>
      <c r="H757" s="86">
        <f t="shared" si="107"/>
        <v>5324</v>
      </c>
    </row>
    <row r="758" spans="1:20" s="87" customFormat="1" ht="11.25" customHeight="1" outlineLevel="2" x14ac:dyDescent="0.2">
      <c r="A758" s="80"/>
      <c r="B758" s="80" t="s">
        <v>9</v>
      </c>
      <c r="C758" s="81">
        <v>1901405.96</v>
      </c>
      <c r="D758" s="82">
        <v>2565</v>
      </c>
      <c r="E758" s="83">
        <v>0</v>
      </c>
      <c r="F758" s="84">
        <v>0</v>
      </c>
      <c r="G758" s="85">
        <f t="shared" si="107"/>
        <v>1901405.96</v>
      </c>
      <c r="H758" s="86">
        <f t="shared" si="107"/>
        <v>2565</v>
      </c>
    </row>
    <row r="759" spans="1:20" s="87" customFormat="1" ht="11.25" customHeight="1" outlineLevel="2" x14ac:dyDescent="0.2">
      <c r="A759" s="80"/>
      <c r="B759" s="80" t="s">
        <v>10</v>
      </c>
      <c r="C759" s="81">
        <v>1901405.96</v>
      </c>
      <c r="D759" s="82">
        <v>2565</v>
      </c>
      <c r="E759" s="83">
        <v>0</v>
      </c>
      <c r="F759" s="84">
        <v>0</v>
      </c>
      <c r="G759" s="85">
        <f t="shared" si="107"/>
        <v>1901405.96</v>
      </c>
      <c r="H759" s="86">
        <f t="shared" si="107"/>
        <v>2565</v>
      </c>
    </row>
    <row r="760" spans="1:20" s="87" customFormat="1" ht="11.25" customHeight="1" outlineLevel="2" x14ac:dyDescent="0.2">
      <c r="A760" s="80"/>
      <c r="B760" s="80" t="s">
        <v>11</v>
      </c>
      <c r="C760" s="81">
        <v>1905112.44</v>
      </c>
      <c r="D760" s="82">
        <v>2570</v>
      </c>
      <c r="E760" s="83">
        <v>0</v>
      </c>
      <c r="F760" s="84">
        <v>0</v>
      </c>
      <c r="G760" s="85">
        <f t="shared" si="107"/>
        <v>1905112.44</v>
      </c>
      <c r="H760" s="86">
        <f t="shared" si="107"/>
        <v>2570</v>
      </c>
    </row>
    <row r="761" spans="1:20" s="74" customFormat="1" ht="11.25" customHeight="1" x14ac:dyDescent="0.15">
      <c r="A761" s="73" t="s">
        <v>21</v>
      </c>
      <c r="B761" s="236" t="s">
        <v>22</v>
      </c>
      <c r="C761" s="237"/>
      <c r="D761" s="237"/>
      <c r="E761" s="237"/>
      <c r="F761" s="237"/>
      <c r="G761" s="237"/>
      <c r="H761" s="238"/>
    </row>
    <row r="762" spans="1:20" s="74" customFormat="1" ht="11.25" customHeight="1" outlineLevel="1" x14ac:dyDescent="0.15">
      <c r="A762" s="75"/>
      <c r="B762" s="75" t="s">
        <v>171</v>
      </c>
      <c r="C762" s="76">
        <f>SUM(C763:C774)</f>
        <v>22576049</v>
      </c>
      <c r="D762" s="77">
        <f t="shared" ref="D762:H762" si="108">SUM(D763:D774)</f>
        <v>32246</v>
      </c>
      <c r="E762" s="78">
        <f t="shared" si="108"/>
        <v>-7209402.9199999999</v>
      </c>
      <c r="F762" s="79">
        <f t="shared" si="108"/>
        <v>-6425</v>
      </c>
      <c r="G762" s="76">
        <f t="shared" si="108"/>
        <v>15366646.08</v>
      </c>
      <c r="H762" s="76">
        <f t="shared" si="108"/>
        <v>25821</v>
      </c>
    </row>
    <row r="763" spans="1:20" s="87" customFormat="1" ht="11.25" customHeight="1" outlineLevel="2" x14ac:dyDescent="0.2">
      <c r="A763" s="80"/>
      <c r="B763" s="80" t="s">
        <v>14</v>
      </c>
      <c r="C763" s="81">
        <v>1881220.73</v>
      </c>
      <c r="D763" s="82">
        <v>2687</v>
      </c>
      <c r="E763" s="83">
        <v>-609747.38</v>
      </c>
      <c r="F763" s="84">
        <v>-543</v>
      </c>
      <c r="G763" s="85">
        <f t="shared" ref="G763:H774" si="109">C763+E763</f>
        <v>1271473.3500000001</v>
      </c>
      <c r="H763" s="86">
        <f t="shared" si="109"/>
        <v>2144</v>
      </c>
    </row>
    <row r="764" spans="1:20" s="88" customFormat="1" ht="11.25" customHeight="1" outlineLevel="2" x14ac:dyDescent="0.2">
      <c r="A764" s="80"/>
      <c r="B764" s="80" t="s">
        <v>15</v>
      </c>
      <c r="C764" s="81">
        <v>1881220.73</v>
      </c>
      <c r="D764" s="82">
        <v>2687</v>
      </c>
      <c r="E764" s="83">
        <v>-361764.42</v>
      </c>
      <c r="F764" s="84">
        <v>-322</v>
      </c>
      <c r="G764" s="85">
        <f t="shared" si="109"/>
        <v>1519456.31</v>
      </c>
      <c r="H764" s="86">
        <f t="shared" si="109"/>
        <v>2365</v>
      </c>
      <c r="I764" s="87"/>
      <c r="J764" s="87"/>
      <c r="K764" s="87"/>
      <c r="L764" s="87"/>
      <c r="M764" s="87"/>
      <c r="N764" s="87"/>
      <c r="O764" s="87"/>
      <c r="P764" s="87"/>
      <c r="Q764" s="87"/>
      <c r="R764" s="87"/>
      <c r="S764" s="87"/>
      <c r="T764" s="87"/>
    </row>
    <row r="765" spans="1:20" s="88" customFormat="1" ht="11.25" customHeight="1" outlineLevel="2" x14ac:dyDescent="0.2">
      <c r="A765" s="80"/>
      <c r="B765" s="80" t="s">
        <v>16</v>
      </c>
      <c r="C765" s="81">
        <v>1881220.73</v>
      </c>
      <c r="D765" s="82">
        <v>2687</v>
      </c>
      <c r="E765" s="83">
        <v>-381621.69</v>
      </c>
      <c r="F765" s="84">
        <v>-341</v>
      </c>
      <c r="G765" s="85">
        <f t="shared" si="109"/>
        <v>1499599.04</v>
      </c>
      <c r="H765" s="86">
        <f t="shared" si="109"/>
        <v>2346</v>
      </c>
      <c r="I765" s="87"/>
      <c r="J765" s="87"/>
      <c r="K765" s="87"/>
      <c r="L765" s="87"/>
      <c r="M765" s="87"/>
      <c r="N765" s="87"/>
      <c r="O765" s="87"/>
      <c r="P765" s="87"/>
      <c r="Q765" s="87"/>
      <c r="R765" s="87"/>
      <c r="S765" s="87"/>
      <c r="T765" s="87"/>
    </row>
    <row r="766" spans="1:20" s="88" customFormat="1" ht="11.25" customHeight="1" outlineLevel="2" x14ac:dyDescent="0.2">
      <c r="A766" s="80"/>
      <c r="B766" s="80" t="s">
        <v>3</v>
      </c>
      <c r="C766" s="81">
        <v>1881220.73</v>
      </c>
      <c r="D766" s="82">
        <v>2687</v>
      </c>
      <c r="E766" s="83">
        <v>-751503.17</v>
      </c>
      <c r="F766" s="84">
        <v>-670</v>
      </c>
      <c r="G766" s="85">
        <f t="shared" si="109"/>
        <v>1129717.56</v>
      </c>
      <c r="H766" s="86">
        <f t="shared" si="109"/>
        <v>2017</v>
      </c>
      <c r="I766" s="87"/>
      <c r="J766" s="87"/>
      <c r="K766" s="87"/>
      <c r="L766" s="87"/>
      <c r="M766" s="87"/>
      <c r="N766" s="87"/>
      <c r="O766" s="87"/>
      <c r="P766" s="87"/>
      <c r="Q766" s="87"/>
      <c r="R766" s="87"/>
      <c r="S766" s="87"/>
      <c r="T766" s="87"/>
    </row>
    <row r="767" spans="1:20" s="88" customFormat="1" ht="11.25" customHeight="1" outlineLevel="2" x14ac:dyDescent="0.2">
      <c r="A767" s="80"/>
      <c r="B767" s="80" t="s">
        <v>4</v>
      </c>
      <c r="C767" s="81">
        <v>1881220.73</v>
      </c>
      <c r="D767" s="82">
        <v>2687</v>
      </c>
      <c r="E767" s="83">
        <v>-873937.49</v>
      </c>
      <c r="F767" s="84">
        <v>-779</v>
      </c>
      <c r="G767" s="85">
        <f t="shared" si="109"/>
        <v>1007283.24</v>
      </c>
      <c r="H767" s="86">
        <f t="shared" si="109"/>
        <v>1908</v>
      </c>
      <c r="I767" s="87"/>
      <c r="J767" s="87"/>
      <c r="K767" s="87"/>
      <c r="L767" s="87"/>
      <c r="M767" s="87"/>
      <c r="N767" s="87"/>
      <c r="O767" s="87"/>
      <c r="P767" s="87"/>
      <c r="Q767" s="87"/>
      <c r="R767" s="87"/>
      <c r="S767" s="87"/>
      <c r="T767" s="87"/>
    </row>
    <row r="768" spans="1:20" s="88" customFormat="1" ht="11.25" customHeight="1" outlineLevel="2" x14ac:dyDescent="0.2">
      <c r="A768" s="80"/>
      <c r="B768" s="80" t="s">
        <v>5</v>
      </c>
      <c r="C768" s="81">
        <v>1881220.73</v>
      </c>
      <c r="D768" s="82">
        <v>2687</v>
      </c>
      <c r="E768" s="83">
        <v>-1039248.12</v>
      </c>
      <c r="F768" s="84">
        <v>-927</v>
      </c>
      <c r="G768" s="85">
        <f t="shared" si="109"/>
        <v>841972.61</v>
      </c>
      <c r="H768" s="86">
        <f t="shared" si="109"/>
        <v>1760</v>
      </c>
      <c r="I768" s="87"/>
      <c r="J768" s="87"/>
      <c r="K768" s="87"/>
      <c r="L768" s="87"/>
      <c r="M768" s="87"/>
      <c r="N768" s="87"/>
      <c r="O768" s="87"/>
      <c r="P768" s="87"/>
      <c r="Q768" s="87"/>
      <c r="R768" s="87"/>
      <c r="S768" s="87"/>
      <c r="T768" s="87"/>
    </row>
    <row r="769" spans="1:20" s="88" customFormat="1" ht="11.25" customHeight="1" outlineLevel="2" x14ac:dyDescent="0.2">
      <c r="A769" s="80"/>
      <c r="B769" s="80" t="s">
        <v>6</v>
      </c>
      <c r="C769" s="81">
        <v>1881220.73</v>
      </c>
      <c r="D769" s="82">
        <v>2687</v>
      </c>
      <c r="E769" s="83">
        <v>-1099947.3700000001</v>
      </c>
      <c r="F769" s="84">
        <v>-980</v>
      </c>
      <c r="G769" s="85">
        <f t="shared" si="109"/>
        <v>781273.36</v>
      </c>
      <c r="H769" s="86">
        <f t="shared" si="109"/>
        <v>1707</v>
      </c>
      <c r="I769" s="87"/>
      <c r="J769" s="87"/>
      <c r="K769" s="87"/>
      <c r="L769" s="87"/>
      <c r="M769" s="87"/>
      <c r="N769" s="87"/>
      <c r="O769" s="87"/>
      <c r="P769" s="87"/>
      <c r="Q769" s="87"/>
      <c r="R769" s="87"/>
      <c r="S769" s="87"/>
      <c r="T769" s="87"/>
    </row>
    <row r="770" spans="1:20" s="87" customFormat="1" ht="11.25" customHeight="1" outlineLevel="2" x14ac:dyDescent="0.2">
      <c r="A770" s="80"/>
      <c r="B770" s="80" t="s">
        <v>7</v>
      </c>
      <c r="C770" s="81">
        <v>1881220.73</v>
      </c>
      <c r="D770" s="82">
        <v>2687</v>
      </c>
      <c r="E770" s="83">
        <v>-288232.37</v>
      </c>
      <c r="F770" s="84">
        <v>-257</v>
      </c>
      <c r="G770" s="85">
        <f t="shared" si="109"/>
        <v>1592988.36</v>
      </c>
      <c r="H770" s="86">
        <f t="shared" si="109"/>
        <v>2430</v>
      </c>
    </row>
    <row r="771" spans="1:20" s="87" customFormat="1" ht="11.25" customHeight="1" outlineLevel="2" x14ac:dyDescent="0.2">
      <c r="A771" s="80"/>
      <c r="B771" s="80" t="s">
        <v>8</v>
      </c>
      <c r="C771" s="81">
        <v>1881220.73</v>
      </c>
      <c r="D771" s="82">
        <v>2687</v>
      </c>
      <c r="E771" s="83">
        <v>0</v>
      </c>
      <c r="F771" s="84">
        <v>0</v>
      </c>
      <c r="G771" s="85">
        <f t="shared" si="109"/>
        <v>1881220.73</v>
      </c>
      <c r="H771" s="86">
        <f t="shared" si="109"/>
        <v>2687</v>
      </c>
    </row>
    <row r="772" spans="1:20" s="88" customFormat="1" ht="11.25" customHeight="1" outlineLevel="2" x14ac:dyDescent="0.2">
      <c r="A772" s="80"/>
      <c r="B772" s="80" t="s">
        <v>9</v>
      </c>
      <c r="C772" s="81">
        <v>1881220.73</v>
      </c>
      <c r="D772" s="82">
        <v>2687</v>
      </c>
      <c r="E772" s="83">
        <v>-601133.64</v>
      </c>
      <c r="F772" s="84">
        <v>-535</v>
      </c>
      <c r="G772" s="85">
        <f t="shared" si="109"/>
        <v>1280087.0900000001</v>
      </c>
      <c r="H772" s="86">
        <f t="shared" si="109"/>
        <v>2152</v>
      </c>
      <c r="I772" s="87"/>
      <c r="J772" s="87"/>
      <c r="K772" s="87"/>
      <c r="L772" s="87"/>
      <c r="M772" s="87"/>
      <c r="N772" s="87"/>
      <c r="O772" s="87"/>
      <c r="P772" s="87"/>
      <c r="Q772" s="87"/>
      <c r="R772" s="87"/>
      <c r="S772" s="87"/>
      <c r="T772" s="87"/>
    </row>
    <row r="773" spans="1:20" s="88" customFormat="1" ht="11.25" customHeight="1" outlineLevel="2" x14ac:dyDescent="0.2">
      <c r="A773" s="80"/>
      <c r="B773" s="80" t="s">
        <v>10</v>
      </c>
      <c r="C773" s="81">
        <v>1881220.73</v>
      </c>
      <c r="D773" s="82">
        <v>2687</v>
      </c>
      <c r="E773" s="83">
        <v>-601133.64</v>
      </c>
      <c r="F773" s="84">
        <v>-535</v>
      </c>
      <c r="G773" s="85">
        <f t="shared" si="109"/>
        <v>1280087.0900000001</v>
      </c>
      <c r="H773" s="86">
        <f t="shared" si="109"/>
        <v>2152</v>
      </c>
      <c r="I773" s="87"/>
      <c r="J773" s="87"/>
      <c r="K773" s="87"/>
      <c r="L773" s="87"/>
      <c r="M773" s="87"/>
      <c r="N773" s="87"/>
      <c r="O773" s="87"/>
      <c r="P773" s="87"/>
      <c r="Q773" s="87"/>
      <c r="R773" s="87"/>
      <c r="S773" s="87"/>
      <c r="T773" s="87"/>
    </row>
    <row r="774" spans="1:20" s="88" customFormat="1" ht="11.25" customHeight="1" outlineLevel="2" x14ac:dyDescent="0.2">
      <c r="A774" s="80"/>
      <c r="B774" s="80" t="s">
        <v>11</v>
      </c>
      <c r="C774" s="81">
        <v>1882620.97</v>
      </c>
      <c r="D774" s="82">
        <v>2689</v>
      </c>
      <c r="E774" s="83">
        <v>-601133.63</v>
      </c>
      <c r="F774" s="84">
        <v>-536</v>
      </c>
      <c r="G774" s="85">
        <f t="shared" si="109"/>
        <v>1281487.3400000001</v>
      </c>
      <c r="H774" s="86">
        <f t="shared" si="109"/>
        <v>2153</v>
      </c>
      <c r="I774" s="87"/>
      <c r="J774" s="87"/>
      <c r="K774" s="87"/>
      <c r="L774" s="87"/>
      <c r="M774" s="87"/>
      <c r="N774" s="87"/>
      <c r="O774" s="87"/>
      <c r="P774" s="87"/>
      <c r="Q774" s="87"/>
      <c r="R774" s="87"/>
      <c r="S774" s="87"/>
      <c r="T774" s="87"/>
    </row>
    <row r="775" spans="1:20" s="64" customFormat="1" ht="11.25" customHeight="1" x14ac:dyDescent="0.2">
      <c r="A775" s="90"/>
      <c r="B775" s="73" t="s">
        <v>224</v>
      </c>
      <c r="C775" s="91"/>
      <c r="D775" s="92"/>
      <c r="E775" s="91">
        <f>E762+E748+E734+E720+E706+E692+E678+E664+E650+E636+E622+E608+E594+E580+E566+E552+E538+E524+E510+E496+E482+E468+E454+E440+E426+E412+E398+E384+E370+E356+E342+E328+E314+E300+E286+E272+E258+E244+E230+E216+E202+E188+E174+E160+E146+E132+E118+E104+E90+E76+E62+E48+E34+E20+E6</f>
        <v>-55592788.810000002</v>
      </c>
      <c r="F775" s="92">
        <f>F762+F748+F734+F720+F706+F692+F678+F664+F650+F636+F622+F608+F594+F580+F566+F552+F538+F524+F510+F496+F482+F468+F454+F440+F426+F412+F398+F384+F370+F356+F342+F328+F314+F300+F286+F272+F258+F244+F230+F216+F202+F188+F174+F160+F146+F132+F118+F104+F90+F76+F62+F48+F34+F20+F6</f>
        <v>-6944</v>
      </c>
      <c r="G775" s="91"/>
      <c r="H775" s="92"/>
      <c r="I775" s="36"/>
      <c r="J775" s="36"/>
      <c r="K775" s="36"/>
      <c r="L775" s="36"/>
      <c r="M775" s="36"/>
      <c r="N775" s="36"/>
      <c r="O775" s="36"/>
      <c r="P775" s="36"/>
      <c r="Q775" s="36"/>
      <c r="R775" s="36"/>
      <c r="S775" s="36"/>
      <c r="T775" s="36"/>
    </row>
    <row r="777" spans="1:20" x14ac:dyDescent="0.2">
      <c r="G777" s="94"/>
      <c r="H777" s="95"/>
    </row>
  </sheetData>
  <mergeCells count="62">
    <mergeCell ref="F1:H1"/>
    <mergeCell ref="A2:H2"/>
    <mergeCell ref="A3:A4"/>
    <mergeCell ref="B3:B4"/>
    <mergeCell ref="C3:D3"/>
    <mergeCell ref="E3:F3"/>
    <mergeCell ref="G3:H3"/>
    <mergeCell ref="B159:H159"/>
    <mergeCell ref="B5:H5"/>
    <mergeCell ref="B19:H19"/>
    <mergeCell ref="B33:H33"/>
    <mergeCell ref="B47:H47"/>
    <mergeCell ref="B61:H61"/>
    <mergeCell ref="B75:H75"/>
    <mergeCell ref="B89:H89"/>
    <mergeCell ref="B103:H103"/>
    <mergeCell ref="B117:H117"/>
    <mergeCell ref="B131:H131"/>
    <mergeCell ref="B145:H145"/>
    <mergeCell ref="B327:H327"/>
    <mergeCell ref="B173:H173"/>
    <mergeCell ref="B187:H187"/>
    <mergeCell ref="B201:H201"/>
    <mergeCell ref="B215:H215"/>
    <mergeCell ref="B229:H229"/>
    <mergeCell ref="B243:H243"/>
    <mergeCell ref="B257:H257"/>
    <mergeCell ref="B271:H271"/>
    <mergeCell ref="B285:H285"/>
    <mergeCell ref="B299:H299"/>
    <mergeCell ref="B313:H313"/>
    <mergeCell ref="B495:H495"/>
    <mergeCell ref="B341:H341"/>
    <mergeCell ref="B355:H355"/>
    <mergeCell ref="B369:H369"/>
    <mergeCell ref="B383:H383"/>
    <mergeCell ref="B397:H397"/>
    <mergeCell ref="B411:H411"/>
    <mergeCell ref="B425:H425"/>
    <mergeCell ref="B439:H439"/>
    <mergeCell ref="B453:H453"/>
    <mergeCell ref="B467:H467"/>
    <mergeCell ref="B481:H481"/>
    <mergeCell ref="B663:H663"/>
    <mergeCell ref="B509:H509"/>
    <mergeCell ref="B523:H523"/>
    <mergeCell ref="B537:H537"/>
    <mergeCell ref="B551:H551"/>
    <mergeCell ref="B565:H565"/>
    <mergeCell ref="B579:H579"/>
    <mergeCell ref="B593:H593"/>
    <mergeCell ref="B607:H607"/>
    <mergeCell ref="B621:H621"/>
    <mergeCell ref="B635:H635"/>
    <mergeCell ref="B649:H649"/>
    <mergeCell ref="B761:H761"/>
    <mergeCell ref="B677:H677"/>
    <mergeCell ref="B691:H691"/>
    <mergeCell ref="B705:H705"/>
    <mergeCell ref="B719:H719"/>
    <mergeCell ref="B733:H733"/>
    <mergeCell ref="B747:H747"/>
  </mergeCells>
  <pageMargins left="0.39370078740157477" right="0.39370078740157477" top="0.39370078740157477" bottom="0.39370078740157477" header="0" footer="0"/>
  <pageSetup paperSize="9" fitToWidth="0" fitToHeight="0" pageOrder="overThenDown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T226"/>
  <sheetViews>
    <sheetView view="pageBreakPreview" zoomScale="160" zoomScaleNormal="115" zoomScaleSheetLayoutView="16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ColWidth="10.6640625" defaultRowHeight="11.25" outlineLevelRow="2" x14ac:dyDescent="0.2"/>
  <cols>
    <col min="1" max="1" width="10.5" style="36" customWidth="1"/>
    <col min="2" max="2" width="24.33203125" style="36" customWidth="1"/>
    <col min="3" max="3" width="15" style="69" customWidth="1"/>
    <col min="4" max="4" width="9.6640625" style="70" customWidth="1"/>
    <col min="5" max="5" width="15.5" style="71" customWidth="1"/>
    <col min="6" max="6" width="10.6640625" style="70" customWidth="1"/>
    <col min="7" max="7" width="15.83203125" style="69" customWidth="1"/>
    <col min="8" max="8" width="10.6640625" style="70"/>
    <col min="9" max="241" width="10.6640625" style="36"/>
    <col min="242" max="242" width="10.5" style="36" customWidth="1"/>
    <col min="243" max="243" width="24.33203125" style="36" customWidth="1"/>
    <col min="244" max="244" width="13.6640625" style="36" customWidth="1"/>
    <col min="245" max="245" width="9.6640625" style="36" customWidth="1"/>
    <col min="246" max="246" width="13.6640625" style="36" customWidth="1"/>
    <col min="247" max="247" width="9.6640625" style="36" customWidth="1"/>
    <col min="248" max="248" width="13.6640625" style="36" customWidth="1"/>
    <col min="249" max="249" width="9.6640625" style="36" customWidth="1"/>
    <col min="250" max="250" width="13.6640625" style="36" customWidth="1"/>
    <col min="251" max="251" width="9.6640625" style="36" customWidth="1"/>
    <col min="252" max="252" width="13.6640625" style="36" customWidth="1"/>
    <col min="253" max="253" width="9.6640625" style="36" customWidth="1"/>
    <col min="254" max="254" width="15.5" style="36" customWidth="1"/>
    <col min="255" max="255" width="10.6640625" style="36" customWidth="1"/>
    <col min="256" max="256" width="13.6640625" style="36" customWidth="1"/>
    <col min="257" max="257" width="10.6640625" style="36" customWidth="1"/>
    <col min="258" max="258" width="12.33203125" style="36" customWidth="1"/>
    <col min="259" max="259" width="13.1640625" style="36" customWidth="1"/>
    <col min="260" max="260" width="12.33203125" style="36" customWidth="1"/>
    <col min="261" max="497" width="10.6640625" style="36"/>
    <col min="498" max="498" width="10.5" style="36" customWidth="1"/>
    <col min="499" max="499" width="24.33203125" style="36" customWidth="1"/>
    <col min="500" max="500" width="13.6640625" style="36" customWidth="1"/>
    <col min="501" max="501" width="9.6640625" style="36" customWidth="1"/>
    <col min="502" max="502" width="13.6640625" style="36" customWidth="1"/>
    <col min="503" max="503" width="9.6640625" style="36" customWidth="1"/>
    <col min="504" max="504" width="13.6640625" style="36" customWidth="1"/>
    <col min="505" max="505" width="9.6640625" style="36" customWidth="1"/>
    <col min="506" max="506" width="13.6640625" style="36" customWidth="1"/>
    <col min="507" max="507" width="9.6640625" style="36" customWidth="1"/>
    <col min="508" max="508" width="13.6640625" style="36" customWidth="1"/>
    <col min="509" max="509" width="9.6640625" style="36" customWidth="1"/>
    <col min="510" max="510" width="15.5" style="36" customWidth="1"/>
    <col min="511" max="511" width="10.6640625" style="36" customWidth="1"/>
    <col min="512" max="512" width="13.6640625" style="36" customWidth="1"/>
    <col min="513" max="513" width="10.6640625" style="36" customWidth="1"/>
    <col min="514" max="514" width="12.33203125" style="36" customWidth="1"/>
    <col min="515" max="515" width="13.1640625" style="36" customWidth="1"/>
    <col min="516" max="516" width="12.33203125" style="36" customWidth="1"/>
    <col min="517" max="753" width="10.6640625" style="36"/>
    <col min="754" max="754" width="10.5" style="36" customWidth="1"/>
    <col min="755" max="755" width="24.33203125" style="36" customWidth="1"/>
    <col min="756" max="756" width="13.6640625" style="36" customWidth="1"/>
    <col min="757" max="757" width="9.6640625" style="36" customWidth="1"/>
    <col min="758" max="758" width="13.6640625" style="36" customWidth="1"/>
    <col min="759" max="759" width="9.6640625" style="36" customWidth="1"/>
    <col min="760" max="760" width="13.6640625" style="36" customWidth="1"/>
    <col min="761" max="761" width="9.6640625" style="36" customWidth="1"/>
    <col min="762" max="762" width="13.6640625" style="36" customWidth="1"/>
    <col min="763" max="763" width="9.6640625" style="36" customWidth="1"/>
    <col min="764" max="764" width="13.6640625" style="36" customWidth="1"/>
    <col min="765" max="765" width="9.6640625" style="36" customWidth="1"/>
    <col min="766" max="766" width="15.5" style="36" customWidth="1"/>
    <col min="767" max="767" width="10.6640625" style="36" customWidth="1"/>
    <col min="768" max="768" width="13.6640625" style="36" customWidth="1"/>
    <col min="769" max="769" width="10.6640625" style="36" customWidth="1"/>
    <col min="770" max="770" width="12.33203125" style="36" customWidth="1"/>
    <col min="771" max="771" width="13.1640625" style="36" customWidth="1"/>
    <col min="772" max="772" width="12.33203125" style="36" customWidth="1"/>
    <col min="773" max="1009" width="10.6640625" style="36"/>
    <col min="1010" max="1010" width="10.5" style="36" customWidth="1"/>
    <col min="1011" max="1011" width="24.33203125" style="36" customWidth="1"/>
    <col min="1012" max="1012" width="13.6640625" style="36" customWidth="1"/>
    <col min="1013" max="1013" width="9.6640625" style="36" customWidth="1"/>
    <col min="1014" max="1014" width="13.6640625" style="36" customWidth="1"/>
    <col min="1015" max="1015" width="9.6640625" style="36" customWidth="1"/>
    <col min="1016" max="1016" width="13.6640625" style="36" customWidth="1"/>
    <col min="1017" max="1017" width="9.6640625" style="36" customWidth="1"/>
    <col min="1018" max="1018" width="13.6640625" style="36" customWidth="1"/>
    <col min="1019" max="1019" width="9.6640625" style="36" customWidth="1"/>
    <col min="1020" max="1020" width="13.6640625" style="36" customWidth="1"/>
    <col min="1021" max="1021" width="9.6640625" style="36" customWidth="1"/>
    <col min="1022" max="1022" width="15.5" style="36" customWidth="1"/>
    <col min="1023" max="1023" width="10.6640625" style="36" customWidth="1"/>
    <col min="1024" max="1024" width="13.6640625" style="36" customWidth="1"/>
    <col min="1025" max="1025" width="10.6640625" style="36" customWidth="1"/>
    <col min="1026" max="1026" width="12.33203125" style="36" customWidth="1"/>
    <col min="1027" max="1027" width="13.1640625" style="36" customWidth="1"/>
    <col min="1028" max="1028" width="12.33203125" style="36" customWidth="1"/>
    <col min="1029" max="1265" width="10.6640625" style="36"/>
    <col min="1266" max="1266" width="10.5" style="36" customWidth="1"/>
    <col min="1267" max="1267" width="24.33203125" style="36" customWidth="1"/>
    <col min="1268" max="1268" width="13.6640625" style="36" customWidth="1"/>
    <col min="1269" max="1269" width="9.6640625" style="36" customWidth="1"/>
    <col min="1270" max="1270" width="13.6640625" style="36" customWidth="1"/>
    <col min="1271" max="1271" width="9.6640625" style="36" customWidth="1"/>
    <col min="1272" max="1272" width="13.6640625" style="36" customWidth="1"/>
    <col min="1273" max="1273" width="9.6640625" style="36" customWidth="1"/>
    <col min="1274" max="1274" width="13.6640625" style="36" customWidth="1"/>
    <col min="1275" max="1275" width="9.6640625" style="36" customWidth="1"/>
    <col min="1276" max="1276" width="13.6640625" style="36" customWidth="1"/>
    <col min="1277" max="1277" width="9.6640625" style="36" customWidth="1"/>
    <col min="1278" max="1278" width="15.5" style="36" customWidth="1"/>
    <col min="1279" max="1279" width="10.6640625" style="36" customWidth="1"/>
    <col min="1280" max="1280" width="13.6640625" style="36" customWidth="1"/>
    <col min="1281" max="1281" width="10.6640625" style="36" customWidth="1"/>
    <col min="1282" max="1282" width="12.33203125" style="36" customWidth="1"/>
    <col min="1283" max="1283" width="13.1640625" style="36" customWidth="1"/>
    <col min="1284" max="1284" width="12.33203125" style="36" customWidth="1"/>
    <col min="1285" max="1521" width="10.6640625" style="36"/>
    <col min="1522" max="1522" width="10.5" style="36" customWidth="1"/>
    <col min="1523" max="1523" width="24.33203125" style="36" customWidth="1"/>
    <col min="1524" max="1524" width="13.6640625" style="36" customWidth="1"/>
    <col min="1525" max="1525" width="9.6640625" style="36" customWidth="1"/>
    <col min="1526" max="1526" width="13.6640625" style="36" customWidth="1"/>
    <col min="1527" max="1527" width="9.6640625" style="36" customWidth="1"/>
    <col min="1528" max="1528" width="13.6640625" style="36" customWidth="1"/>
    <col min="1529" max="1529" width="9.6640625" style="36" customWidth="1"/>
    <col min="1530" max="1530" width="13.6640625" style="36" customWidth="1"/>
    <col min="1531" max="1531" width="9.6640625" style="36" customWidth="1"/>
    <col min="1532" max="1532" width="13.6640625" style="36" customWidth="1"/>
    <col min="1533" max="1533" width="9.6640625" style="36" customWidth="1"/>
    <col min="1534" max="1534" width="15.5" style="36" customWidth="1"/>
    <col min="1535" max="1535" width="10.6640625" style="36" customWidth="1"/>
    <col min="1536" max="1536" width="13.6640625" style="36" customWidth="1"/>
    <col min="1537" max="1537" width="10.6640625" style="36" customWidth="1"/>
    <col min="1538" max="1538" width="12.33203125" style="36" customWidth="1"/>
    <col min="1539" max="1539" width="13.1640625" style="36" customWidth="1"/>
    <col min="1540" max="1540" width="12.33203125" style="36" customWidth="1"/>
    <col min="1541" max="1777" width="10.6640625" style="36"/>
    <col min="1778" max="1778" width="10.5" style="36" customWidth="1"/>
    <col min="1779" max="1779" width="24.33203125" style="36" customWidth="1"/>
    <col min="1780" max="1780" width="13.6640625" style="36" customWidth="1"/>
    <col min="1781" max="1781" width="9.6640625" style="36" customWidth="1"/>
    <col min="1782" max="1782" width="13.6640625" style="36" customWidth="1"/>
    <col min="1783" max="1783" width="9.6640625" style="36" customWidth="1"/>
    <col min="1784" max="1784" width="13.6640625" style="36" customWidth="1"/>
    <col min="1785" max="1785" width="9.6640625" style="36" customWidth="1"/>
    <col min="1786" max="1786" width="13.6640625" style="36" customWidth="1"/>
    <col min="1787" max="1787" width="9.6640625" style="36" customWidth="1"/>
    <col min="1788" max="1788" width="13.6640625" style="36" customWidth="1"/>
    <col min="1789" max="1789" width="9.6640625" style="36" customWidth="1"/>
    <col min="1790" max="1790" width="15.5" style="36" customWidth="1"/>
    <col min="1791" max="1791" width="10.6640625" style="36" customWidth="1"/>
    <col min="1792" max="1792" width="13.6640625" style="36" customWidth="1"/>
    <col min="1793" max="1793" width="10.6640625" style="36" customWidth="1"/>
    <col min="1794" max="1794" width="12.33203125" style="36" customWidth="1"/>
    <col min="1795" max="1795" width="13.1640625" style="36" customWidth="1"/>
    <col min="1796" max="1796" width="12.33203125" style="36" customWidth="1"/>
    <col min="1797" max="2033" width="10.6640625" style="36"/>
    <col min="2034" max="2034" width="10.5" style="36" customWidth="1"/>
    <col min="2035" max="2035" width="24.33203125" style="36" customWidth="1"/>
    <col min="2036" max="2036" width="13.6640625" style="36" customWidth="1"/>
    <col min="2037" max="2037" width="9.6640625" style="36" customWidth="1"/>
    <col min="2038" max="2038" width="13.6640625" style="36" customWidth="1"/>
    <col min="2039" max="2039" width="9.6640625" style="36" customWidth="1"/>
    <col min="2040" max="2040" width="13.6640625" style="36" customWidth="1"/>
    <col min="2041" max="2041" width="9.6640625" style="36" customWidth="1"/>
    <col min="2042" max="2042" width="13.6640625" style="36" customWidth="1"/>
    <col min="2043" max="2043" width="9.6640625" style="36" customWidth="1"/>
    <col min="2044" max="2044" width="13.6640625" style="36" customWidth="1"/>
    <col min="2045" max="2045" width="9.6640625" style="36" customWidth="1"/>
    <col min="2046" max="2046" width="15.5" style="36" customWidth="1"/>
    <col min="2047" max="2047" width="10.6640625" style="36" customWidth="1"/>
    <col min="2048" max="2048" width="13.6640625" style="36" customWidth="1"/>
    <col min="2049" max="2049" width="10.6640625" style="36" customWidth="1"/>
    <col min="2050" max="2050" width="12.33203125" style="36" customWidth="1"/>
    <col min="2051" max="2051" width="13.1640625" style="36" customWidth="1"/>
    <col min="2052" max="2052" width="12.33203125" style="36" customWidth="1"/>
    <col min="2053" max="2289" width="10.6640625" style="36"/>
    <col min="2290" max="2290" width="10.5" style="36" customWidth="1"/>
    <col min="2291" max="2291" width="24.33203125" style="36" customWidth="1"/>
    <col min="2292" max="2292" width="13.6640625" style="36" customWidth="1"/>
    <col min="2293" max="2293" width="9.6640625" style="36" customWidth="1"/>
    <col min="2294" max="2294" width="13.6640625" style="36" customWidth="1"/>
    <col min="2295" max="2295" width="9.6640625" style="36" customWidth="1"/>
    <col min="2296" max="2296" width="13.6640625" style="36" customWidth="1"/>
    <col min="2297" max="2297" width="9.6640625" style="36" customWidth="1"/>
    <col min="2298" max="2298" width="13.6640625" style="36" customWidth="1"/>
    <col min="2299" max="2299" width="9.6640625" style="36" customWidth="1"/>
    <col min="2300" max="2300" width="13.6640625" style="36" customWidth="1"/>
    <col min="2301" max="2301" width="9.6640625" style="36" customWidth="1"/>
    <col min="2302" max="2302" width="15.5" style="36" customWidth="1"/>
    <col min="2303" max="2303" width="10.6640625" style="36" customWidth="1"/>
    <col min="2304" max="2304" width="13.6640625" style="36" customWidth="1"/>
    <col min="2305" max="2305" width="10.6640625" style="36" customWidth="1"/>
    <col min="2306" max="2306" width="12.33203125" style="36" customWidth="1"/>
    <col min="2307" max="2307" width="13.1640625" style="36" customWidth="1"/>
    <col min="2308" max="2308" width="12.33203125" style="36" customWidth="1"/>
    <col min="2309" max="2545" width="10.6640625" style="36"/>
    <col min="2546" max="2546" width="10.5" style="36" customWidth="1"/>
    <col min="2547" max="2547" width="24.33203125" style="36" customWidth="1"/>
    <col min="2548" max="2548" width="13.6640625" style="36" customWidth="1"/>
    <col min="2549" max="2549" width="9.6640625" style="36" customWidth="1"/>
    <col min="2550" max="2550" width="13.6640625" style="36" customWidth="1"/>
    <col min="2551" max="2551" width="9.6640625" style="36" customWidth="1"/>
    <col min="2552" max="2552" width="13.6640625" style="36" customWidth="1"/>
    <col min="2553" max="2553" width="9.6640625" style="36" customWidth="1"/>
    <col min="2554" max="2554" width="13.6640625" style="36" customWidth="1"/>
    <col min="2555" max="2555" width="9.6640625" style="36" customWidth="1"/>
    <col min="2556" max="2556" width="13.6640625" style="36" customWidth="1"/>
    <col min="2557" max="2557" width="9.6640625" style="36" customWidth="1"/>
    <col min="2558" max="2558" width="15.5" style="36" customWidth="1"/>
    <col min="2559" max="2559" width="10.6640625" style="36" customWidth="1"/>
    <col min="2560" max="2560" width="13.6640625" style="36" customWidth="1"/>
    <col min="2561" max="2561" width="10.6640625" style="36" customWidth="1"/>
    <col min="2562" max="2562" width="12.33203125" style="36" customWidth="1"/>
    <col min="2563" max="2563" width="13.1640625" style="36" customWidth="1"/>
    <col min="2564" max="2564" width="12.33203125" style="36" customWidth="1"/>
    <col min="2565" max="2801" width="10.6640625" style="36"/>
    <col min="2802" max="2802" width="10.5" style="36" customWidth="1"/>
    <col min="2803" max="2803" width="24.33203125" style="36" customWidth="1"/>
    <col min="2804" max="2804" width="13.6640625" style="36" customWidth="1"/>
    <col min="2805" max="2805" width="9.6640625" style="36" customWidth="1"/>
    <col min="2806" max="2806" width="13.6640625" style="36" customWidth="1"/>
    <col min="2807" max="2807" width="9.6640625" style="36" customWidth="1"/>
    <col min="2808" max="2808" width="13.6640625" style="36" customWidth="1"/>
    <col min="2809" max="2809" width="9.6640625" style="36" customWidth="1"/>
    <col min="2810" max="2810" width="13.6640625" style="36" customWidth="1"/>
    <col min="2811" max="2811" width="9.6640625" style="36" customWidth="1"/>
    <col min="2812" max="2812" width="13.6640625" style="36" customWidth="1"/>
    <col min="2813" max="2813" width="9.6640625" style="36" customWidth="1"/>
    <col min="2814" max="2814" width="15.5" style="36" customWidth="1"/>
    <col min="2815" max="2815" width="10.6640625" style="36" customWidth="1"/>
    <col min="2816" max="2816" width="13.6640625" style="36" customWidth="1"/>
    <col min="2817" max="2817" width="10.6640625" style="36" customWidth="1"/>
    <col min="2818" max="2818" width="12.33203125" style="36" customWidth="1"/>
    <col min="2819" max="2819" width="13.1640625" style="36" customWidth="1"/>
    <col min="2820" max="2820" width="12.33203125" style="36" customWidth="1"/>
    <col min="2821" max="3057" width="10.6640625" style="36"/>
    <col min="3058" max="3058" width="10.5" style="36" customWidth="1"/>
    <col min="3059" max="3059" width="24.33203125" style="36" customWidth="1"/>
    <col min="3060" max="3060" width="13.6640625" style="36" customWidth="1"/>
    <col min="3061" max="3061" width="9.6640625" style="36" customWidth="1"/>
    <col min="3062" max="3062" width="13.6640625" style="36" customWidth="1"/>
    <col min="3063" max="3063" width="9.6640625" style="36" customWidth="1"/>
    <col min="3064" max="3064" width="13.6640625" style="36" customWidth="1"/>
    <col min="3065" max="3065" width="9.6640625" style="36" customWidth="1"/>
    <col min="3066" max="3066" width="13.6640625" style="36" customWidth="1"/>
    <col min="3067" max="3067" width="9.6640625" style="36" customWidth="1"/>
    <col min="3068" max="3068" width="13.6640625" style="36" customWidth="1"/>
    <col min="3069" max="3069" width="9.6640625" style="36" customWidth="1"/>
    <col min="3070" max="3070" width="15.5" style="36" customWidth="1"/>
    <col min="3071" max="3071" width="10.6640625" style="36" customWidth="1"/>
    <col min="3072" max="3072" width="13.6640625" style="36" customWidth="1"/>
    <col min="3073" max="3073" width="10.6640625" style="36" customWidth="1"/>
    <col min="3074" max="3074" width="12.33203125" style="36" customWidth="1"/>
    <col min="3075" max="3075" width="13.1640625" style="36" customWidth="1"/>
    <col min="3076" max="3076" width="12.33203125" style="36" customWidth="1"/>
    <col min="3077" max="3313" width="10.6640625" style="36"/>
    <col min="3314" max="3314" width="10.5" style="36" customWidth="1"/>
    <col min="3315" max="3315" width="24.33203125" style="36" customWidth="1"/>
    <col min="3316" max="3316" width="13.6640625" style="36" customWidth="1"/>
    <col min="3317" max="3317" width="9.6640625" style="36" customWidth="1"/>
    <col min="3318" max="3318" width="13.6640625" style="36" customWidth="1"/>
    <col min="3319" max="3319" width="9.6640625" style="36" customWidth="1"/>
    <col min="3320" max="3320" width="13.6640625" style="36" customWidth="1"/>
    <col min="3321" max="3321" width="9.6640625" style="36" customWidth="1"/>
    <col min="3322" max="3322" width="13.6640625" style="36" customWidth="1"/>
    <col min="3323" max="3323" width="9.6640625" style="36" customWidth="1"/>
    <col min="3324" max="3324" width="13.6640625" style="36" customWidth="1"/>
    <col min="3325" max="3325" width="9.6640625" style="36" customWidth="1"/>
    <col min="3326" max="3326" width="15.5" style="36" customWidth="1"/>
    <col min="3327" max="3327" width="10.6640625" style="36" customWidth="1"/>
    <col min="3328" max="3328" width="13.6640625" style="36" customWidth="1"/>
    <col min="3329" max="3329" width="10.6640625" style="36" customWidth="1"/>
    <col min="3330" max="3330" width="12.33203125" style="36" customWidth="1"/>
    <col min="3331" max="3331" width="13.1640625" style="36" customWidth="1"/>
    <col min="3332" max="3332" width="12.33203125" style="36" customWidth="1"/>
    <col min="3333" max="3569" width="10.6640625" style="36"/>
    <col min="3570" max="3570" width="10.5" style="36" customWidth="1"/>
    <col min="3571" max="3571" width="24.33203125" style="36" customWidth="1"/>
    <col min="3572" max="3572" width="13.6640625" style="36" customWidth="1"/>
    <col min="3573" max="3573" width="9.6640625" style="36" customWidth="1"/>
    <col min="3574" max="3574" width="13.6640625" style="36" customWidth="1"/>
    <col min="3575" max="3575" width="9.6640625" style="36" customWidth="1"/>
    <col min="3576" max="3576" width="13.6640625" style="36" customWidth="1"/>
    <col min="3577" max="3577" width="9.6640625" style="36" customWidth="1"/>
    <col min="3578" max="3578" width="13.6640625" style="36" customWidth="1"/>
    <col min="3579" max="3579" width="9.6640625" style="36" customWidth="1"/>
    <col min="3580" max="3580" width="13.6640625" style="36" customWidth="1"/>
    <col min="3581" max="3581" width="9.6640625" style="36" customWidth="1"/>
    <col min="3582" max="3582" width="15.5" style="36" customWidth="1"/>
    <col min="3583" max="3583" width="10.6640625" style="36" customWidth="1"/>
    <col min="3584" max="3584" width="13.6640625" style="36" customWidth="1"/>
    <col min="3585" max="3585" width="10.6640625" style="36" customWidth="1"/>
    <col min="3586" max="3586" width="12.33203125" style="36" customWidth="1"/>
    <col min="3587" max="3587" width="13.1640625" style="36" customWidth="1"/>
    <col min="3588" max="3588" width="12.33203125" style="36" customWidth="1"/>
    <col min="3589" max="3825" width="10.6640625" style="36"/>
    <col min="3826" max="3826" width="10.5" style="36" customWidth="1"/>
    <col min="3827" max="3827" width="24.33203125" style="36" customWidth="1"/>
    <col min="3828" max="3828" width="13.6640625" style="36" customWidth="1"/>
    <col min="3829" max="3829" width="9.6640625" style="36" customWidth="1"/>
    <col min="3830" max="3830" width="13.6640625" style="36" customWidth="1"/>
    <col min="3831" max="3831" width="9.6640625" style="36" customWidth="1"/>
    <col min="3832" max="3832" width="13.6640625" style="36" customWidth="1"/>
    <col min="3833" max="3833" width="9.6640625" style="36" customWidth="1"/>
    <col min="3834" max="3834" width="13.6640625" style="36" customWidth="1"/>
    <col min="3835" max="3835" width="9.6640625" style="36" customWidth="1"/>
    <col min="3836" max="3836" width="13.6640625" style="36" customWidth="1"/>
    <col min="3837" max="3837" width="9.6640625" style="36" customWidth="1"/>
    <col min="3838" max="3838" width="15.5" style="36" customWidth="1"/>
    <col min="3839" max="3839" width="10.6640625" style="36" customWidth="1"/>
    <col min="3840" max="3840" width="13.6640625" style="36" customWidth="1"/>
    <col min="3841" max="3841" width="10.6640625" style="36" customWidth="1"/>
    <col min="3842" max="3842" width="12.33203125" style="36" customWidth="1"/>
    <col min="3843" max="3843" width="13.1640625" style="36" customWidth="1"/>
    <col min="3844" max="3844" width="12.33203125" style="36" customWidth="1"/>
    <col min="3845" max="4081" width="10.6640625" style="36"/>
    <col min="4082" max="4082" width="10.5" style="36" customWidth="1"/>
    <col min="4083" max="4083" width="24.33203125" style="36" customWidth="1"/>
    <col min="4084" max="4084" width="13.6640625" style="36" customWidth="1"/>
    <col min="4085" max="4085" width="9.6640625" style="36" customWidth="1"/>
    <col min="4086" max="4086" width="13.6640625" style="36" customWidth="1"/>
    <col min="4087" max="4087" width="9.6640625" style="36" customWidth="1"/>
    <col min="4088" max="4088" width="13.6640625" style="36" customWidth="1"/>
    <col min="4089" max="4089" width="9.6640625" style="36" customWidth="1"/>
    <col min="4090" max="4090" width="13.6640625" style="36" customWidth="1"/>
    <col min="4091" max="4091" width="9.6640625" style="36" customWidth="1"/>
    <col min="4092" max="4092" width="13.6640625" style="36" customWidth="1"/>
    <col min="4093" max="4093" width="9.6640625" style="36" customWidth="1"/>
    <col min="4094" max="4094" width="15.5" style="36" customWidth="1"/>
    <col min="4095" max="4095" width="10.6640625" style="36" customWidth="1"/>
    <col min="4096" max="4096" width="13.6640625" style="36" customWidth="1"/>
    <col min="4097" max="4097" width="10.6640625" style="36" customWidth="1"/>
    <col min="4098" max="4098" width="12.33203125" style="36" customWidth="1"/>
    <col min="4099" max="4099" width="13.1640625" style="36" customWidth="1"/>
    <col min="4100" max="4100" width="12.33203125" style="36" customWidth="1"/>
    <col min="4101" max="4337" width="10.6640625" style="36"/>
    <col min="4338" max="4338" width="10.5" style="36" customWidth="1"/>
    <col min="4339" max="4339" width="24.33203125" style="36" customWidth="1"/>
    <col min="4340" max="4340" width="13.6640625" style="36" customWidth="1"/>
    <col min="4341" max="4341" width="9.6640625" style="36" customWidth="1"/>
    <col min="4342" max="4342" width="13.6640625" style="36" customWidth="1"/>
    <col min="4343" max="4343" width="9.6640625" style="36" customWidth="1"/>
    <col min="4344" max="4344" width="13.6640625" style="36" customWidth="1"/>
    <col min="4345" max="4345" width="9.6640625" style="36" customWidth="1"/>
    <col min="4346" max="4346" width="13.6640625" style="36" customWidth="1"/>
    <col min="4347" max="4347" width="9.6640625" style="36" customWidth="1"/>
    <col min="4348" max="4348" width="13.6640625" style="36" customWidth="1"/>
    <col min="4349" max="4349" width="9.6640625" style="36" customWidth="1"/>
    <col min="4350" max="4350" width="15.5" style="36" customWidth="1"/>
    <col min="4351" max="4351" width="10.6640625" style="36" customWidth="1"/>
    <col min="4352" max="4352" width="13.6640625" style="36" customWidth="1"/>
    <col min="4353" max="4353" width="10.6640625" style="36" customWidth="1"/>
    <col min="4354" max="4354" width="12.33203125" style="36" customWidth="1"/>
    <col min="4355" max="4355" width="13.1640625" style="36" customWidth="1"/>
    <col min="4356" max="4356" width="12.33203125" style="36" customWidth="1"/>
    <col min="4357" max="4593" width="10.6640625" style="36"/>
    <col min="4594" max="4594" width="10.5" style="36" customWidth="1"/>
    <col min="4595" max="4595" width="24.33203125" style="36" customWidth="1"/>
    <col min="4596" max="4596" width="13.6640625" style="36" customWidth="1"/>
    <col min="4597" max="4597" width="9.6640625" style="36" customWidth="1"/>
    <col min="4598" max="4598" width="13.6640625" style="36" customWidth="1"/>
    <col min="4599" max="4599" width="9.6640625" style="36" customWidth="1"/>
    <col min="4600" max="4600" width="13.6640625" style="36" customWidth="1"/>
    <col min="4601" max="4601" width="9.6640625" style="36" customWidth="1"/>
    <col min="4602" max="4602" width="13.6640625" style="36" customWidth="1"/>
    <col min="4603" max="4603" width="9.6640625" style="36" customWidth="1"/>
    <col min="4604" max="4604" width="13.6640625" style="36" customWidth="1"/>
    <col min="4605" max="4605" width="9.6640625" style="36" customWidth="1"/>
    <col min="4606" max="4606" width="15.5" style="36" customWidth="1"/>
    <col min="4607" max="4607" width="10.6640625" style="36" customWidth="1"/>
    <col min="4608" max="4608" width="13.6640625" style="36" customWidth="1"/>
    <col min="4609" max="4609" width="10.6640625" style="36" customWidth="1"/>
    <col min="4610" max="4610" width="12.33203125" style="36" customWidth="1"/>
    <col min="4611" max="4611" width="13.1640625" style="36" customWidth="1"/>
    <col min="4612" max="4612" width="12.33203125" style="36" customWidth="1"/>
    <col min="4613" max="4849" width="10.6640625" style="36"/>
    <col min="4850" max="4850" width="10.5" style="36" customWidth="1"/>
    <col min="4851" max="4851" width="24.33203125" style="36" customWidth="1"/>
    <col min="4852" max="4852" width="13.6640625" style="36" customWidth="1"/>
    <col min="4853" max="4853" width="9.6640625" style="36" customWidth="1"/>
    <col min="4854" max="4854" width="13.6640625" style="36" customWidth="1"/>
    <col min="4855" max="4855" width="9.6640625" style="36" customWidth="1"/>
    <col min="4856" max="4856" width="13.6640625" style="36" customWidth="1"/>
    <col min="4857" max="4857" width="9.6640625" style="36" customWidth="1"/>
    <col min="4858" max="4858" width="13.6640625" style="36" customWidth="1"/>
    <col min="4859" max="4859" width="9.6640625" style="36" customWidth="1"/>
    <col min="4860" max="4860" width="13.6640625" style="36" customWidth="1"/>
    <col min="4861" max="4861" width="9.6640625" style="36" customWidth="1"/>
    <col min="4862" max="4862" width="15.5" style="36" customWidth="1"/>
    <col min="4863" max="4863" width="10.6640625" style="36" customWidth="1"/>
    <col min="4864" max="4864" width="13.6640625" style="36" customWidth="1"/>
    <col min="4865" max="4865" width="10.6640625" style="36" customWidth="1"/>
    <col min="4866" max="4866" width="12.33203125" style="36" customWidth="1"/>
    <col min="4867" max="4867" width="13.1640625" style="36" customWidth="1"/>
    <col min="4868" max="4868" width="12.33203125" style="36" customWidth="1"/>
    <col min="4869" max="5105" width="10.6640625" style="36"/>
    <col min="5106" max="5106" width="10.5" style="36" customWidth="1"/>
    <col min="5107" max="5107" width="24.33203125" style="36" customWidth="1"/>
    <col min="5108" max="5108" width="13.6640625" style="36" customWidth="1"/>
    <col min="5109" max="5109" width="9.6640625" style="36" customWidth="1"/>
    <col min="5110" max="5110" width="13.6640625" style="36" customWidth="1"/>
    <col min="5111" max="5111" width="9.6640625" style="36" customWidth="1"/>
    <col min="5112" max="5112" width="13.6640625" style="36" customWidth="1"/>
    <col min="5113" max="5113" width="9.6640625" style="36" customWidth="1"/>
    <col min="5114" max="5114" width="13.6640625" style="36" customWidth="1"/>
    <col min="5115" max="5115" width="9.6640625" style="36" customWidth="1"/>
    <col min="5116" max="5116" width="13.6640625" style="36" customWidth="1"/>
    <col min="5117" max="5117" width="9.6640625" style="36" customWidth="1"/>
    <col min="5118" max="5118" width="15.5" style="36" customWidth="1"/>
    <col min="5119" max="5119" width="10.6640625" style="36" customWidth="1"/>
    <col min="5120" max="5120" width="13.6640625" style="36" customWidth="1"/>
    <col min="5121" max="5121" width="10.6640625" style="36" customWidth="1"/>
    <col min="5122" max="5122" width="12.33203125" style="36" customWidth="1"/>
    <col min="5123" max="5123" width="13.1640625" style="36" customWidth="1"/>
    <col min="5124" max="5124" width="12.33203125" style="36" customWidth="1"/>
    <col min="5125" max="5361" width="10.6640625" style="36"/>
    <col min="5362" max="5362" width="10.5" style="36" customWidth="1"/>
    <col min="5363" max="5363" width="24.33203125" style="36" customWidth="1"/>
    <col min="5364" max="5364" width="13.6640625" style="36" customWidth="1"/>
    <col min="5365" max="5365" width="9.6640625" style="36" customWidth="1"/>
    <col min="5366" max="5366" width="13.6640625" style="36" customWidth="1"/>
    <col min="5367" max="5367" width="9.6640625" style="36" customWidth="1"/>
    <col min="5368" max="5368" width="13.6640625" style="36" customWidth="1"/>
    <col min="5369" max="5369" width="9.6640625" style="36" customWidth="1"/>
    <col min="5370" max="5370" width="13.6640625" style="36" customWidth="1"/>
    <col min="5371" max="5371" width="9.6640625" style="36" customWidth="1"/>
    <col min="5372" max="5372" width="13.6640625" style="36" customWidth="1"/>
    <col min="5373" max="5373" width="9.6640625" style="36" customWidth="1"/>
    <col min="5374" max="5374" width="15.5" style="36" customWidth="1"/>
    <col min="5375" max="5375" width="10.6640625" style="36" customWidth="1"/>
    <col min="5376" max="5376" width="13.6640625" style="36" customWidth="1"/>
    <col min="5377" max="5377" width="10.6640625" style="36" customWidth="1"/>
    <col min="5378" max="5378" width="12.33203125" style="36" customWidth="1"/>
    <col min="5379" max="5379" width="13.1640625" style="36" customWidth="1"/>
    <col min="5380" max="5380" width="12.33203125" style="36" customWidth="1"/>
    <col min="5381" max="5617" width="10.6640625" style="36"/>
    <col min="5618" max="5618" width="10.5" style="36" customWidth="1"/>
    <col min="5619" max="5619" width="24.33203125" style="36" customWidth="1"/>
    <col min="5620" max="5620" width="13.6640625" style="36" customWidth="1"/>
    <col min="5621" max="5621" width="9.6640625" style="36" customWidth="1"/>
    <col min="5622" max="5622" width="13.6640625" style="36" customWidth="1"/>
    <col min="5623" max="5623" width="9.6640625" style="36" customWidth="1"/>
    <col min="5624" max="5624" width="13.6640625" style="36" customWidth="1"/>
    <col min="5625" max="5625" width="9.6640625" style="36" customWidth="1"/>
    <col min="5626" max="5626" width="13.6640625" style="36" customWidth="1"/>
    <col min="5627" max="5627" width="9.6640625" style="36" customWidth="1"/>
    <col min="5628" max="5628" width="13.6640625" style="36" customWidth="1"/>
    <col min="5629" max="5629" width="9.6640625" style="36" customWidth="1"/>
    <col min="5630" max="5630" width="15.5" style="36" customWidth="1"/>
    <col min="5631" max="5631" width="10.6640625" style="36" customWidth="1"/>
    <col min="5632" max="5632" width="13.6640625" style="36" customWidth="1"/>
    <col min="5633" max="5633" width="10.6640625" style="36" customWidth="1"/>
    <col min="5634" max="5634" width="12.33203125" style="36" customWidth="1"/>
    <col min="5635" max="5635" width="13.1640625" style="36" customWidth="1"/>
    <col min="5636" max="5636" width="12.33203125" style="36" customWidth="1"/>
    <col min="5637" max="5873" width="10.6640625" style="36"/>
    <col min="5874" max="5874" width="10.5" style="36" customWidth="1"/>
    <col min="5875" max="5875" width="24.33203125" style="36" customWidth="1"/>
    <col min="5876" max="5876" width="13.6640625" style="36" customWidth="1"/>
    <col min="5877" max="5877" width="9.6640625" style="36" customWidth="1"/>
    <col min="5878" max="5878" width="13.6640625" style="36" customWidth="1"/>
    <col min="5879" max="5879" width="9.6640625" style="36" customWidth="1"/>
    <col min="5880" max="5880" width="13.6640625" style="36" customWidth="1"/>
    <col min="5881" max="5881" width="9.6640625" style="36" customWidth="1"/>
    <col min="5882" max="5882" width="13.6640625" style="36" customWidth="1"/>
    <col min="5883" max="5883" width="9.6640625" style="36" customWidth="1"/>
    <col min="5884" max="5884" width="13.6640625" style="36" customWidth="1"/>
    <col min="5885" max="5885" width="9.6640625" style="36" customWidth="1"/>
    <col min="5886" max="5886" width="15.5" style="36" customWidth="1"/>
    <col min="5887" max="5887" width="10.6640625" style="36" customWidth="1"/>
    <col min="5888" max="5888" width="13.6640625" style="36" customWidth="1"/>
    <col min="5889" max="5889" width="10.6640625" style="36" customWidth="1"/>
    <col min="5890" max="5890" width="12.33203125" style="36" customWidth="1"/>
    <col min="5891" max="5891" width="13.1640625" style="36" customWidth="1"/>
    <col min="5892" max="5892" width="12.33203125" style="36" customWidth="1"/>
    <col min="5893" max="6129" width="10.6640625" style="36"/>
    <col min="6130" max="6130" width="10.5" style="36" customWidth="1"/>
    <col min="6131" max="6131" width="24.33203125" style="36" customWidth="1"/>
    <col min="6132" max="6132" width="13.6640625" style="36" customWidth="1"/>
    <col min="6133" max="6133" width="9.6640625" style="36" customWidth="1"/>
    <col min="6134" max="6134" width="13.6640625" style="36" customWidth="1"/>
    <col min="6135" max="6135" width="9.6640625" style="36" customWidth="1"/>
    <col min="6136" max="6136" width="13.6640625" style="36" customWidth="1"/>
    <col min="6137" max="6137" width="9.6640625" style="36" customWidth="1"/>
    <col min="6138" max="6138" width="13.6640625" style="36" customWidth="1"/>
    <col min="6139" max="6139" width="9.6640625" style="36" customWidth="1"/>
    <col min="6140" max="6140" width="13.6640625" style="36" customWidth="1"/>
    <col min="6141" max="6141" width="9.6640625" style="36" customWidth="1"/>
    <col min="6142" max="6142" width="15.5" style="36" customWidth="1"/>
    <col min="6143" max="6143" width="10.6640625" style="36" customWidth="1"/>
    <col min="6144" max="6144" width="13.6640625" style="36" customWidth="1"/>
    <col min="6145" max="6145" width="10.6640625" style="36" customWidth="1"/>
    <col min="6146" max="6146" width="12.33203125" style="36" customWidth="1"/>
    <col min="6147" max="6147" width="13.1640625" style="36" customWidth="1"/>
    <col min="6148" max="6148" width="12.33203125" style="36" customWidth="1"/>
    <col min="6149" max="6385" width="10.6640625" style="36"/>
    <col min="6386" max="6386" width="10.5" style="36" customWidth="1"/>
    <col min="6387" max="6387" width="24.33203125" style="36" customWidth="1"/>
    <col min="6388" max="6388" width="13.6640625" style="36" customWidth="1"/>
    <col min="6389" max="6389" width="9.6640625" style="36" customWidth="1"/>
    <col min="6390" max="6390" width="13.6640625" style="36" customWidth="1"/>
    <col min="6391" max="6391" width="9.6640625" style="36" customWidth="1"/>
    <col min="6392" max="6392" width="13.6640625" style="36" customWidth="1"/>
    <col min="6393" max="6393" width="9.6640625" style="36" customWidth="1"/>
    <col min="6394" max="6394" width="13.6640625" style="36" customWidth="1"/>
    <col min="6395" max="6395" width="9.6640625" style="36" customWidth="1"/>
    <col min="6396" max="6396" width="13.6640625" style="36" customWidth="1"/>
    <col min="6397" max="6397" width="9.6640625" style="36" customWidth="1"/>
    <col min="6398" max="6398" width="15.5" style="36" customWidth="1"/>
    <col min="6399" max="6399" width="10.6640625" style="36" customWidth="1"/>
    <col min="6400" max="6400" width="13.6640625" style="36" customWidth="1"/>
    <col min="6401" max="6401" width="10.6640625" style="36" customWidth="1"/>
    <col min="6402" max="6402" width="12.33203125" style="36" customWidth="1"/>
    <col min="6403" max="6403" width="13.1640625" style="36" customWidth="1"/>
    <col min="6404" max="6404" width="12.33203125" style="36" customWidth="1"/>
    <col min="6405" max="6641" width="10.6640625" style="36"/>
    <col min="6642" max="6642" width="10.5" style="36" customWidth="1"/>
    <col min="6643" max="6643" width="24.33203125" style="36" customWidth="1"/>
    <col min="6644" max="6644" width="13.6640625" style="36" customWidth="1"/>
    <col min="6645" max="6645" width="9.6640625" style="36" customWidth="1"/>
    <col min="6646" max="6646" width="13.6640625" style="36" customWidth="1"/>
    <col min="6647" max="6647" width="9.6640625" style="36" customWidth="1"/>
    <col min="6648" max="6648" width="13.6640625" style="36" customWidth="1"/>
    <col min="6649" max="6649" width="9.6640625" style="36" customWidth="1"/>
    <col min="6650" max="6650" width="13.6640625" style="36" customWidth="1"/>
    <col min="6651" max="6651" width="9.6640625" style="36" customWidth="1"/>
    <col min="6652" max="6652" width="13.6640625" style="36" customWidth="1"/>
    <col min="6653" max="6653" width="9.6640625" style="36" customWidth="1"/>
    <col min="6654" max="6654" width="15.5" style="36" customWidth="1"/>
    <col min="6655" max="6655" width="10.6640625" style="36" customWidth="1"/>
    <col min="6656" max="6656" width="13.6640625" style="36" customWidth="1"/>
    <col min="6657" max="6657" width="10.6640625" style="36" customWidth="1"/>
    <col min="6658" max="6658" width="12.33203125" style="36" customWidth="1"/>
    <col min="6659" max="6659" width="13.1640625" style="36" customWidth="1"/>
    <col min="6660" max="6660" width="12.33203125" style="36" customWidth="1"/>
    <col min="6661" max="6897" width="10.6640625" style="36"/>
    <col min="6898" max="6898" width="10.5" style="36" customWidth="1"/>
    <col min="6899" max="6899" width="24.33203125" style="36" customWidth="1"/>
    <col min="6900" max="6900" width="13.6640625" style="36" customWidth="1"/>
    <col min="6901" max="6901" width="9.6640625" style="36" customWidth="1"/>
    <col min="6902" max="6902" width="13.6640625" style="36" customWidth="1"/>
    <col min="6903" max="6903" width="9.6640625" style="36" customWidth="1"/>
    <col min="6904" max="6904" width="13.6640625" style="36" customWidth="1"/>
    <col min="6905" max="6905" width="9.6640625" style="36" customWidth="1"/>
    <col min="6906" max="6906" width="13.6640625" style="36" customWidth="1"/>
    <col min="6907" max="6907" width="9.6640625" style="36" customWidth="1"/>
    <col min="6908" max="6908" width="13.6640625" style="36" customWidth="1"/>
    <col min="6909" max="6909" width="9.6640625" style="36" customWidth="1"/>
    <col min="6910" max="6910" width="15.5" style="36" customWidth="1"/>
    <col min="6911" max="6911" width="10.6640625" style="36" customWidth="1"/>
    <col min="6912" max="6912" width="13.6640625" style="36" customWidth="1"/>
    <col min="6913" max="6913" width="10.6640625" style="36" customWidth="1"/>
    <col min="6914" max="6914" width="12.33203125" style="36" customWidth="1"/>
    <col min="6915" max="6915" width="13.1640625" style="36" customWidth="1"/>
    <col min="6916" max="6916" width="12.33203125" style="36" customWidth="1"/>
    <col min="6917" max="7153" width="10.6640625" style="36"/>
    <col min="7154" max="7154" width="10.5" style="36" customWidth="1"/>
    <col min="7155" max="7155" width="24.33203125" style="36" customWidth="1"/>
    <col min="7156" max="7156" width="13.6640625" style="36" customWidth="1"/>
    <col min="7157" max="7157" width="9.6640625" style="36" customWidth="1"/>
    <col min="7158" max="7158" width="13.6640625" style="36" customWidth="1"/>
    <col min="7159" max="7159" width="9.6640625" style="36" customWidth="1"/>
    <col min="7160" max="7160" width="13.6640625" style="36" customWidth="1"/>
    <col min="7161" max="7161" width="9.6640625" style="36" customWidth="1"/>
    <col min="7162" max="7162" width="13.6640625" style="36" customWidth="1"/>
    <col min="7163" max="7163" width="9.6640625" style="36" customWidth="1"/>
    <col min="7164" max="7164" width="13.6640625" style="36" customWidth="1"/>
    <col min="7165" max="7165" width="9.6640625" style="36" customWidth="1"/>
    <col min="7166" max="7166" width="15.5" style="36" customWidth="1"/>
    <col min="7167" max="7167" width="10.6640625" style="36" customWidth="1"/>
    <col min="7168" max="7168" width="13.6640625" style="36" customWidth="1"/>
    <col min="7169" max="7169" width="10.6640625" style="36" customWidth="1"/>
    <col min="7170" max="7170" width="12.33203125" style="36" customWidth="1"/>
    <col min="7171" max="7171" width="13.1640625" style="36" customWidth="1"/>
    <col min="7172" max="7172" width="12.33203125" style="36" customWidth="1"/>
    <col min="7173" max="7409" width="10.6640625" style="36"/>
    <col min="7410" max="7410" width="10.5" style="36" customWidth="1"/>
    <col min="7411" max="7411" width="24.33203125" style="36" customWidth="1"/>
    <col min="7412" max="7412" width="13.6640625" style="36" customWidth="1"/>
    <col min="7413" max="7413" width="9.6640625" style="36" customWidth="1"/>
    <col min="7414" max="7414" width="13.6640625" style="36" customWidth="1"/>
    <col min="7415" max="7415" width="9.6640625" style="36" customWidth="1"/>
    <col min="7416" max="7416" width="13.6640625" style="36" customWidth="1"/>
    <col min="7417" max="7417" width="9.6640625" style="36" customWidth="1"/>
    <col min="7418" max="7418" width="13.6640625" style="36" customWidth="1"/>
    <col min="7419" max="7419" width="9.6640625" style="36" customWidth="1"/>
    <col min="7420" max="7420" width="13.6640625" style="36" customWidth="1"/>
    <col min="7421" max="7421" width="9.6640625" style="36" customWidth="1"/>
    <col min="7422" max="7422" width="15.5" style="36" customWidth="1"/>
    <col min="7423" max="7423" width="10.6640625" style="36" customWidth="1"/>
    <col min="7424" max="7424" width="13.6640625" style="36" customWidth="1"/>
    <col min="7425" max="7425" width="10.6640625" style="36" customWidth="1"/>
    <col min="7426" max="7426" width="12.33203125" style="36" customWidth="1"/>
    <col min="7427" max="7427" width="13.1640625" style="36" customWidth="1"/>
    <col min="7428" max="7428" width="12.33203125" style="36" customWidth="1"/>
    <col min="7429" max="7665" width="10.6640625" style="36"/>
    <col min="7666" max="7666" width="10.5" style="36" customWidth="1"/>
    <col min="7667" max="7667" width="24.33203125" style="36" customWidth="1"/>
    <col min="7668" max="7668" width="13.6640625" style="36" customWidth="1"/>
    <col min="7669" max="7669" width="9.6640625" style="36" customWidth="1"/>
    <col min="7670" max="7670" width="13.6640625" style="36" customWidth="1"/>
    <col min="7671" max="7671" width="9.6640625" style="36" customWidth="1"/>
    <col min="7672" max="7672" width="13.6640625" style="36" customWidth="1"/>
    <col min="7673" max="7673" width="9.6640625" style="36" customWidth="1"/>
    <col min="7674" max="7674" width="13.6640625" style="36" customWidth="1"/>
    <col min="7675" max="7675" width="9.6640625" style="36" customWidth="1"/>
    <col min="7676" max="7676" width="13.6640625" style="36" customWidth="1"/>
    <col min="7677" max="7677" width="9.6640625" style="36" customWidth="1"/>
    <col min="7678" max="7678" width="15.5" style="36" customWidth="1"/>
    <col min="7679" max="7679" width="10.6640625" style="36" customWidth="1"/>
    <col min="7680" max="7680" width="13.6640625" style="36" customWidth="1"/>
    <col min="7681" max="7681" width="10.6640625" style="36" customWidth="1"/>
    <col min="7682" max="7682" width="12.33203125" style="36" customWidth="1"/>
    <col min="7683" max="7683" width="13.1640625" style="36" customWidth="1"/>
    <col min="7684" max="7684" width="12.33203125" style="36" customWidth="1"/>
    <col min="7685" max="7921" width="10.6640625" style="36"/>
    <col min="7922" max="7922" width="10.5" style="36" customWidth="1"/>
    <col min="7923" max="7923" width="24.33203125" style="36" customWidth="1"/>
    <col min="7924" max="7924" width="13.6640625" style="36" customWidth="1"/>
    <col min="7925" max="7925" width="9.6640625" style="36" customWidth="1"/>
    <col min="7926" max="7926" width="13.6640625" style="36" customWidth="1"/>
    <col min="7927" max="7927" width="9.6640625" style="36" customWidth="1"/>
    <col min="7928" max="7928" width="13.6640625" style="36" customWidth="1"/>
    <col min="7929" max="7929" width="9.6640625" style="36" customWidth="1"/>
    <col min="7930" max="7930" width="13.6640625" style="36" customWidth="1"/>
    <col min="7931" max="7931" width="9.6640625" style="36" customWidth="1"/>
    <col min="7932" max="7932" width="13.6640625" style="36" customWidth="1"/>
    <col min="7933" max="7933" width="9.6640625" style="36" customWidth="1"/>
    <col min="7934" max="7934" width="15.5" style="36" customWidth="1"/>
    <col min="7935" max="7935" width="10.6640625" style="36" customWidth="1"/>
    <col min="7936" max="7936" width="13.6640625" style="36" customWidth="1"/>
    <col min="7937" max="7937" width="10.6640625" style="36" customWidth="1"/>
    <col min="7938" max="7938" width="12.33203125" style="36" customWidth="1"/>
    <col min="7939" max="7939" width="13.1640625" style="36" customWidth="1"/>
    <col min="7940" max="7940" width="12.33203125" style="36" customWidth="1"/>
    <col min="7941" max="8177" width="10.6640625" style="36"/>
    <col min="8178" max="8178" width="10.5" style="36" customWidth="1"/>
    <col min="8179" max="8179" width="24.33203125" style="36" customWidth="1"/>
    <col min="8180" max="8180" width="13.6640625" style="36" customWidth="1"/>
    <col min="8181" max="8181" width="9.6640625" style="36" customWidth="1"/>
    <col min="8182" max="8182" width="13.6640625" style="36" customWidth="1"/>
    <col min="8183" max="8183" width="9.6640625" style="36" customWidth="1"/>
    <col min="8184" max="8184" width="13.6640625" style="36" customWidth="1"/>
    <col min="8185" max="8185" width="9.6640625" style="36" customWidth="1"/>
    <col min="8186" max="8186" width="13.6640625" style="36" customWidth="1"/>
    <col min="8187" max="8187" width="9.6640625" style="36" customWidth="1"/>
    <col min="8188" max="8188" width="13.6640625" style="36" customWidth="1"/>
    <col min="8189" max="8189" width="9.6640625" style="36" customWidth="1"/>
    <col min="8190" max="8190" width="15.5" style="36" customWidth="1"/>
    <col min="8191" max="8191" width="10.6640625" style="36" customWidth="1"/>
    <col min="8192" max="8192" width="13.6640625" style="36" customWidth="1"/>
    <col min="8193" max="8193" width="10.6640625" style="36" customWidth="1"/>
    <col min="8194" max="8194" width="12.33203125" style="36" customWidth="1"/>
    <col min="8195" max="8195" width="13.1640625" style="36" customWidth="1"/>
    <col min="8196" max="8196" width="12.33203125" style="36" customWidth="1"/>
    <col min="8197" max="8433" width="10.6640625" style="36"/>
    <col min="8434" max="8434" width="10.5" style="36" customWidth="1"/>
    <col min="8435" max="8435" width="24.33203125" style="36" customWidth="1"/>
    <col min="8436" max="8436" width="13.6640625" style="36" customWidth="1"/>
    <col min="8437" max="8437" width="9.6640625" style="36" customWidth="1"/>
    <col min="8438" max="8438" width="13.6640625" style="36" customWidth="1"/>
    <col min="8439" max="8439" width="9.6640625" style="36" customWidth="1"/>
    <col min="8440" max="8440" width="13.6640625" style="36" customWidth="1"/>
    <col min="8441" max="8441" width="9.6640625" style="36" customWidth="1"/>
    <col min="8442" max="8442" width="13.6640625" style="36" customWidth="1"/>
    <col min="8443" max="8443" width="9.6640625" style="36" customWidth="1"/>
    <col min="8444" max="8444" width="13.6640625" style="36" customWidth="1"/>
    <col min="8445" max="8445" width="9.6640625" style="36" customWidth="1"/>
    <col min="8446" max="8446" width="15.5" style="36" customWidth="1"/>
    <col min="8447" max="8447" width="10.6640625" style="36" customWidth="1"/>
    <col min="8448" max="8448" width="13.6640625" style="36" customWidth="1"/>
    <col min="8449" max="8449" width="10.6640625" style="36" customWidth="1"/>
    <col min="8450" max="8450" width="12.33203125" style="36" customWidth="1"/>
    <col min="8451" max="8451" width="13.1640625" style="36" customWidth="1"/>
    <col min="8452" max="8452" width="12.33203125" style="36" customWidth="1"/>
    <col min="8453" max="8689" width="10.6640625" style="36"/>
    <col min="8690" max="8690" width="10.5" style="36" customWidth="1"/>
    <col min="8691" max="8691" width="24.33203125" style="36" customWidth="1"/>
    <col min="8692" max="8692" width="13.6640625" style="36" customWidth="1"/>
    <col min="8693" max="8693" width="9.6640625" style="36" customWidth="1"/>
    <col min="8694" max="8694" width="13.6640625" style="36" customWidth="1"/>
    <col min="8695" max="8695" width="9.6640625" style="36" customWidth="1"/>
    <col min="8696" max="8696" width="13.6640625" style="36" customWidth="1"/>
    <col min="8697" max="8697" width="9.6640625" style="36" customWidth="1"/>
    <col min="8698" max="8698" width="13.6640625" style="36" customWidth="1"/>
    <col min="8699" max="8699" width="9.6640625" style="36" customWidth="1"/>
    <col min="8700" max="8700" width="13.6640625" style="36" customWidth="1"/>
    <col min="8701" max="8701" width="9.6640625" style="36" customWidth="1"/>
    <col min="8702" max="8702" width="15.5" style="36" customWidth="1"/>
    <col min="8703" max="8703" width="10.6640625" style="36" customWidth="1"/>
    <col min="8704" max="8704" width="13.6640625" style="36" customWidth="1"/>
    <col min="8705" max="8705" width="10.6640625" style="36" customWidth="1"/>
    <col min="8706" max="8706" width="12.33203125" style="36" customWidth="1"/>
    <col min="8707" max="8707" width="13.1640625" style="36" customWidth="1"/>
    <col min="8708" max="8708" width="12.33203125" style="36" customWidth="1"/>
    <col min="8709" max="8945" width="10.6640625" style="36"/>
    <col min="8946" max="8946" width="10.5" style="36" customWidth="1"/>
    <col min="8947" max="8947" width="24.33203125" style="36" customWidth="1"/>
    <col min="8948" max="8948" width="13.6640625" style="36" customWidth="1"/>
    <col min="8949" max="8949" width="9.6640625" style="36" customWidth="1"/>
    <col min="8950" max="8950" width="13.6640625" style="36" customWidth="1"/>
    <col min="8951" max="8951" width="9.6640625" style="36" customWidth="1"/>
    <col min="8952" max="8952" width="13.6640625" style="36" customWidth="1"/>
    <col min="8953" max="8953" width="9.6640625" style="36" customWidth="1"/>
    <col min="8954" max="8954" width="13.6640625" style="36" customWidth="1"/>
    <col min="8955" max="8955" width="9.6640625" style="36" customWidth="1"/>
    <col min="8956" max="8956" width="13.6640625" style="36" customWidth="1"/>
    <col min="8957" max="8957" width="9.6640625" style="36" customWidth="1"/>
    <col min="8958" max="8958" width="15.5" style="36" customWidth="1"/>
    <col min="8959" max="8959" width="10.6640625" style="36" customWidth="1"/>
    <col min="8960" max="8960" width="13.6640625" style="36" customWidth="1"/>
    <col min="8961" max="8961" width="10.6640625" style="36" customWidth="1"/>
    <col min="8962" max="8962" width="12.33203125" style="36" customWidth="1"/>
    <col min="8963" max="8963" width="13.1640625" style="36" customWidth="1"/>
    <col min="8964" max="8964" width="12.33203125" style="36" customWidth="1"/>
    <col min="8965" max="9201" width="10.6640625" style="36"/>
    <col min="9202" max="9202" width="10.5" style="36" customWidth="1"/>
    <col min="9203" max="9203" width="24.33203125" style="36" customWidth="1"/>
    <col min="9204" max="9204" width="13.6640625" style="36" customWidth="1"/>
    <col min="9205" max="9205" width="9.6640625" style="36" customWidth="1"/>
    <col min="9206" max="9206" width="13.6640625" style="36" customWidth="1"/>
    <col min="9207" max="9207" width="9.6640625" style="36" customWidth="1"/>
    <col min="9208" max="9208" width="13.6640625" style="36" customWidth="1"/>
    <col min="9209" max="9209" width="9.6640625" style="36" customWidth="1"/>
    <col min="9210" max="9210" width="13.6640625" style="36" customWidth="1"/>
    <col min="9211" max="9211" width="9.6640625" style="36" customWidth="1"/>
    <col min="9212" max="9212" width="13.6640625" style="36" customWidth="1"/>
    <col min="9213" max="9213" width="9.6640625" style="36" customWidth="1"/>
    <col min="9214" max="9214" width="15.5" style="36" customWidth="1"/>
    <col min="9215" max="9215" width="10.6640625" style="36" customWidth="1"/>
    <col min="9216" max="9216" width="13.6640625" style="36" customWidth="1"/>
    <col min="9217" max="9217" width="10.6640625" style="36" customWidth="1"/>
    <col min="9218" max="9218" width="12.33203125" style="36" customWidth="1"/>
    <col min="9219" max="9219" width="13.1640625" style="36" customWidth="1"/>
    <col min="9220" max="9220" width="12.33203125" style="36" customWidth="1"/>
    <col min="9221" max="9457" width="10.6640625" style="36"/>
    <col min="9458" max="9458" width="10.5" style="36" customWidth="1"/>
    <col min="9459" max="9459" width="24.33203125" style="36" customWidth="1"/>
    <col min="9460" max="9460" width="13.6640625" style="36" customWidth="1"/>
    <col min="9461" max="9461" width="9.6640625" style="36" customWidth="1"/>
    <col min="9462" max="9462" width="13.6640625" style="36" customWidth="1"/>
    <col min="9463" max="9463" width="9.6640625" style="36" customWidth="1"/>
    <col min="9464" max="9464" width="13.6640625" style="36" customWidth="1"/>
    <col min="9465" max="9465" width="9.6640625" style="36" customWidth="1"/>
    <col min="9466" max="9466" width="13.6640625" style="36" customWidth="1"/>
    <col min="9467" max="9467" width="9.6640625" style="36" customWidth="1"/>
    <col min="9468" max="9468" width="13.6640625" style="36" customWidth="1"/>
    <col min="9469" max="9469" width="9.6640625" style="36" customWidth="1"/>
    <col min="9470" max="9470" width="15.5" style="36" customWidth="1"/>
    <col min="9471" max="9471" width="10.6640625" style="36" customWidth="1"/>
    <col min="9472" max="9472" width="13.6640625" style="36" customWidth="1"/>
    <col min="9473" max="9473" width="10.6640625" style="36" customWidth="1"/>
    <col min="9474" max="9474" width="12.33203125" style="36" customWidth="1"/>
    <col min="9475" max="9475" width="13.1640625" style="36" customWidth="1"/>
    <col min="9476" max="9476" width="12.33203125" style="36" customWidth="1"/>
    <col min="9477" max="9713" width="10.6640625" style="36"/>
    <col min="9714" max="9714" width="10.5" style="36" customWidth="1"/>
    <col min="9715" max="9715" width="24.33203125" style="36" customWidth="1"/>
    <col min="9716" max="9716" width="13.6640625" style="36" customWidth="1"/>
    <col min="9717" max="9717" width="9.6640625" style="36" customWidth="1"/>
    <col min="9718" max="9718" width="13.6640625" style="36" customWidth="1"/>
    <col min="9719" max="9719" width="9.6640625" style="36" customWidth="1"/>
    <col min="9720" max="9720" width="13.6640625" style="36" customWidth="1"/>
    <col min="9721" max="9721" width="9.6640625" style="36" customWidth="1"/>
    <col min="9722" max="9722" width="13.6640625" style="36" customWidth="1"/>
    <col min="9723" max="9723" width="9.6640625" style="36" customWidth="1"/>
    <col min="9724" max="9724" width="13.6640625" style="36" customWidth="1"/>
    <col min="9725" max="9725" width="9.6640625" style="36" customWidth="1"/>
    <col min="9726" max="9726" width="15.5" style="36" customWidth="1"/>
    <col min="9727" max="9727" width="10.6640625" style="36" customWidth="1"/>
    <col min="9728" max="9728" width="13.6640625" style="36" customWidth="1"/>
    <col min="9729" max="9729" width="10.6640625" style="36" customWidth="1"/>
    <col min="9730" max="9730" width="12.33203125" style="36" customWidth="1"/>
    <col min="9731" max="9731" width="13.1640625" style="36" customWidth="1"/>
    <col min="9732" max="9732" width="12.33203125" style="36" customWidth="1"/>
    <col min="9733" max="9969" width="10.6640625" style="36"/>
    <col min="9970" max="9970" width="10.5" style="36" customWidth="1"/>
    <col min="9971" max="9971" width="24.33203125" style="36" customWidth="1"/>
    <col min="9972" max="9972" width="13.6640625" style="36" customWidth="1"/>
    <col min="9973" max="9973" width="9.6640625" style="36" customWidth="1"/>
    <col min="9974" max="9974" width="13.6640625" style="36" customWidth="1"/>
    <col min="9975" max="9975" width="9.6640625" style="36" customWidth="1"/>
    <col min="9976" max="9976" width="13.6640625" style="36" customWidth="1"/>
    <col min="9977" max="9977" width="9.6640625" style="36" customWidth="1"/>
    <col min="9978" max="9978" width="13.6640625" style="36" customWidth="1"/>
    <col min="9979" max="9979" width="9.6640625" style="36" customWidth="1"/>
    <col min="9980" max="9980" width="13.6640625" style="36" customWidth="1"/>
    <col min="9981" max="9981" width="9.6640625" style="36" customWidth="1"/>
    <col min="9982" max="9982" width="15.5" style="36" customWidth="1"/>
    <col min="9983" max="9983" width="10.6640625" style="36" customWidth="1"/>
    <col min="9984" max="9984" width="13.6640625" style="36" customWidth="1"/>
    <col min="9985" max="9985" width="10.6640625" style="36" customWidth="1"/>
    <col min="9986" max="9986" width="12.33203125" style="36" customWidth="1"/>
    <col min="9987" max="9987" width="13.1640625" style="36" customWidth="1"/>
    <col min="9988" max="9988" width="12.33203125" style="36" customWidth="1"/>
    <col min="9989" max="10225" width="10.6640625" style="36"/>
    <col min="10226" max="10226" width="10.5" style="36" customWidth="1"/>
    <col min="10227" max="10227" width="24.33203125" style="36" customWidth="1"/>
    <col min="10228" max="10228" width="13.6640625" style="36" customWidth="1"/>
    <col min="10229" max="10229" width="9.6640625" style="36" customWidth="1"/>
    <col min="10230" max="10230" width="13.6640625" style="36" customWidth="1"/>
    <col min="10231" max="10231" width="9.6640625" style="36" customWidth="1"/>
    <col min="10232" max="10232" width="13.6640625" style="36" customWidth="1"/>
    <col min="10233" max="10233" width="9.6640625" style="36" customWidth="1"/>
    <col min="10234" max="10234" width="13.6640625" style="36" customWidth="1"/>
    <col min="10235" max="10235" width="9.6640625" style="36" customWidth="1"/>
    <col min="10236" max="10236" width="13.6640625" style="36" customWidth="1"/>
    <col min="10237" max="10237" width="9.6640625" style="36" customWidth="1"/>
    <col min="10238" max="10238" width="15.5" style="36" customWidth="1"/>
    <col min="10239" max="10239" width="10.6640625" style="36" customWidth="1"/>
    <col min="10240" max="10240" width="13.6640625" style="36" customWidth="1"/>
    <col min="10241" max="10241" width="10.6640625" style="36" customWidth="1"/>
    <col min="10242" max="10242" width="12.33203125" style="36" customWidth="1"/>
    <col min="10243" max="10243" width="13.1640625" style="36" customWidth="1"/>
    <col min="10244" max="10244" width="12.33203125" style="36" customWidth="1"/>
    <col min="10245" max="10481" width="10.6640625" style="36"/>
    <col min="10482" max="10482" width="10.5" style="36" customWidth="1"/>
    <col min="10483" max="10483" width="24.33203125" style="36" customWidth="1"/>
    <col min="10484" max="10484" width="13.6640625" style="36" customWidth="1"/>
    <col min="10485" max="10485" width="9.6640625" style="36" customWidth="1"/>
    <col min="10486" max="10486" width="13.6640625" style="36" customWidth="1"/>
    <col min="10487" max="10487" width="9.6640625" style="36" customWidth="1"/>
    <col min="10488" max="10488" width="13.6640625" style="36" customWidth="1"/>
    <col min="10489" max="10489" width="9.6640625" style="36" customWidth="1"/>
    <col min="10490" max="10490" width="13.6640625" style="36" customWidth="1"/>
    <col min="10491" max="10491" width="9.6640625" style="36" customWidth="1"/>
    <col min="10492" max="10492" width="13.6640625" style="36" customWidth="1"/>
    <col min="10493" max="10493" width="9.6640625" style="36" customWidth="1"/>
    <col min="10494" max="10494" width="15.5" style="36" customWidth="1"/>
    <col min="10495" max="10495" width="10.6640625" style="36" customWidth="1"/>
    <col min="10496" max="10496" width="13.6640625" style="36" customWidth="1"/>
    <col min="10497" max="10497" width="10.6640625" style="36" customWidth="1"/>
    <col min="10498" max="10498" width="12.33203125" style="36" customWidth="1"/>
    <col min="10499" max="10499" width="13.1640625" style="36" customWidth="1"/>
    <col min="10500" max="10500" width="12.33203125" style="36" customWidth="1"/>
    <col min="10501" max="10737" width="10.6640625" style="36"/>
    <col min="10738" max="10738" width="10.5" style="36" customWidth="1"/>
    <col min="10739" max="10739" width="24.33203125" style="36" customWidth="1"/>
    <col min="10740" max="10740" width="13.6640625" style="36" customWidth="1"/>
    <col min="10741" max="10741" width="9.6640625" style="36" customWidth="1"/>
    <col min="10742" max="10742" width="13.6640625" style="36" customWidth="1"/>
    <col min="10743" max="10743" width="9.6640625" style="36" customWidth="1"/>
    <col min="10744" max="10744" width="13.6640625" style="36" customWidth="1"/>
    <col min="10745" max="10745" width="9.6640625" style="36" customWidth="1"/>
    <col min="10746" max="10746" width="13.6640625" style="36" customWidth="1"/>
    <col min="10747" max="10747" width="9.6640625" style="36" customWidth="1"/>
    <col min="10748" max="10748" width="13.6640625" style="36" customWidth="1"/>
    <col min="10749" max="10749" width="9.6640625" style="36" customWidth="1"/>
    <col min="10750" max="10750" width="15.5" style="36" customWidth="1"/>
    <col min="10751" max="10751" width="10.6640625" style="36" customWidth="1"/>
    <col min="10752" max="10752" width="13.6640625" style="36" customWidth="1"/>
    <col min="10753" max="10753" width="10.6640625" style="36" customWidth="1"/>
    <col min="10754" max="10754" width="12.33203125" style="36" customWidth="1"/>
    <col min="10755" max="10755" width="13.1640625" style="36" customWidth="1"/>
    <col min="10756" max="10756" width="12.33203125" style="36" customWidth="1"/>
    <col min="10757" max="10993" width="10.6640625" style="36"/>
    <col min="10994" max="10994" width="10.5" style="36" customWidth="1"/>
    <col min="10995" max="10995" width="24.33203125" style="36" customWidth="1"/>
    <col min="10996" max="10996" width="13.6640625" style="36" customWidth="1"/>
    <col min="10997" max="10997" width="9.6640625" style="36" customWidth="1"/>
    <col min="10998" max="10998" width="13.6640625" style="36" customWidth="1"/>
    <col min="10999" max="10999" width="9.6640625" style="36" customWidth="1"/>
    <col min="11000" max="11000" width="13.6640625" style="36" customWidth="1"/>
    <col min="11001" max="11001" width="9.6640625" style="36" customWidth="1"/>
    <col min="11002" max="11002" width="13.6640625" style="36" customWidth="1"/>
    <col min="11003" max="11003" width="9.6640625" style="36" customWidth="1"/>
    <col min="11004" max="11004" width="13.6640625" style="36" customWidth="1"/>
    <col min="11005" max="11005" width="9.6640625" style="36" customWidth="1"/>
    <col min="11006" max="11006" width="15.5" style="36" customWidth="1"/>
    <col min="11007" max="11007" width="10.6640625" style="36" customWidth="1"/>
    <col min="11008" max="11008" width="13.6640625" style="36" customWidth="1"/>
    <col min="11009" max="11009" width="10.6640625" style="36" customWidth="1"/>
    <col min="11010" max="11010" width="12.33203125" style="36" customWidth="1"/>
    <col min="11011" max="11011" width="13.1640625" style="36" customWidth="1"/>
    <col min="11012" max="11012" width="12.33203125" style="36" customWidth="1"/>
    <col min="11013" max="11249" width="10.6640625" style="36"/>
    <col min="11250" max="11250" width="10.5" style="36" customWidth="1"/>
    <col min="11251" max="11251" width="24.33203125" style="36" customWidth="1"/>
    <col min="11252" max="11252" width="13.6640625" style="36" customWidth="1"/>
    <col min="11253" max="11253" width="9.6640625" style="36" customWidth="1"/>
    <col min="11254" max="11254" width="13.6640625" style="36" customWidth="1"/>
    <col min="11255" max="11255" width="9.6640625" style="36" customWidth="1"/>
    <col min="11256" max="11256" width="13.6640625" style="36" customWidth="1"/>
    <col min="11257" max="11257" width="9.6640625" style="36" customWidth="1"/>
    <col min="11258" max="11258" width="13.6640625" style="36" customWidth="1"/>
    <col min="11259" max="11259" width="9.6640625" style="36" customWidth="1"/>
    <col min="11260" max="11260" width="13.6640625" style="36" customWidth="1"/>
    <col min="11261" max="11261" width="9.6640625" style="36" customWidth="1"/>
    <col min="11262" max="11262" width="15.5" style="36" customWidth="1"/>
    <col min="11263" max="11263" width="10.6640625" style="36" customWidth="1"/>
    <col min="11264" max="11264" width="13.6640625" style="36" customWidth="1"/>
    <col min="11265" max="11265" width="10.6640625" style="36" customWidth="1"/>
    <col min="11266" max="11266" width="12.33203125" style="36" customWidth="1"/>
    <col min="11267" max="11267" width="13.1640625" style="36" customWidth="1"/>
    <col min="11268" max="11268" width="12.33203125" style="36" customWidth="1"/>
    <col min="11269" max="11505" width="10.6640625" style="36"/>
    <col min="11506" max="11506" width="10.5" style="36" customWidth="1"/>
    <col min="11507" max="11507" width="24.33203125" style="36" customWidth="1"/>
    <col min="11508" max="11508" width="13.6640625" style="36" customWidth="1"/>
    <col min="11509" max="11509" width="9.6640625" style="36" customWidth="1"/>
    <col min="11510" max="11510" width="13.6640625" style="36" customWidth="1"/>
    <col min="11511" max="11511" width="9.6640625" style="36" customWidth="1"/>
    <col min="11512" max="11512" width="13.6640625" style="36" customWidth="1"/>
    <col min="11513" max="11513" width="9.6640625" style="36" customWidth="1"/>
    <col min="11514" max="11514" width="13.6640625" style="36" customWidth="1"/>
    <col min="11515" max="11515" width="9.6640625" style="36" customWidth="1"/>
    <col min="11516" max="11516" width="13.6640625" style="36" customWidth="1"/>
    <col min="11517" max="11517" width="9.6640625" style="36" customWidth="1"/>
    <col min="11518" max="11518" width="15.5" style="36" customWidth="1"/>
    <col min="11519" max="11519" width="10.6640625" style="36" customWidth="1"/>
    <col min="11520" max="11520" width="13.6640625" style="36" customWidth="1"/>
    <col min="11521" max="11521" width="10.6640625" style="36" customWidth="1"/>
    <col min="11522" max="11522" width="12.33203125" style="36" customWidth="1"/>
    <col min="11523" max="11523" width="13.1640625" style="36" customWidth="1"/>
    <col min="11524" max="11524" width="12.33203125" style="36" customWidth="1"/>
    <col min="11525" max="11761" width="10.6640625" style="36"/>
    <col min="11762" max="11762" width="10.5" style="36" customWidth="1"/>
    <col min="11763" max="11763" width="24.33203125" style="36" customWidth="1"/>
    <col min="11764" max="11764" width="13.6640625" style="36" customWidth="1"/>
    <col min="11765" max="11765" width="9.6640625" style="36" customWidth="1"/>
    <col min="11766" max="11766" width="13.6640625" style="36" customWidth="1"/>
    <col min="11767" max="11767" width="9.6640625" style="36" customWidth="1"/>
    <col min="11768" max="11768" width="13.6640625" style="36" customWidth="1"/>
    <col min="11769" max="11769" width="9.6640625" style="36" customWidth="1"/>
    <col min="11770" max="11770" width="13.6640625" style="36" customWidth="1"/>
    <col min="11771" max="11771" width="9.6640625" style="36" customWidth="1"/>
    <col min="11772" max="11772" width="13.6640625" style="36" customWidth="1"/>
    <col min="11773" max="11773" width="9.6640625" style="36" customWidth="1"/>
    <col min="11774" max="11774" width="15.5" style="36" customWidth="1"/>
    <col min="11775" max="11775" width="10.6640625" style="36" customWidth="1"/>
    <col min="11776" max="11776" width="13.6640625" style="36" customWidth="1"/>
    <col min="11777" max="11777" width="10.6640625" style="36" customWidth="1"/>
    <col min="11778" max="11778" width="12.33203125" style="36" customWidth="1"/>
    <col min="11779" max="11779" width="13.1640625" style="36" customWidth="1"/>
    <col min="11780" max="11780" width="12.33203125" style="36" customWidth="1"/>
    <col min="11781" max="12017" width="10.6640625" style="36"/>
    <col min="12018" max="12018" width="10.5" style="36" customWidth="1"/>
    <col min="12019" max="12019" width="24.33203125" style="36" customWidth="1"/>
    <col min="12020" max="12020" width="13.6640625" style="36" customWidth="1"/>
    <col min="12021" max="12021" width="9.6640625" style="36" customWidth="1"/>
    <col min="12022" max="12022" width="13.6640625" style="36" customWidth="1"/>
    <col min="12023" max="12023" width="9.6640625" style="36" customWidth="1"/>
    <col min="12024" max="12024" width="13.6640625" style="36" customWidth="1"/>
    <col min="12025" max="12025" width="9.6640625" style="36" customWidth="1"/>
    <col min="12026" max="12026" width="13.6640625" style="36" customWidth="1"/>
    <col min="12027" max="12027" width="9.6640625" style="36" customWidth="1"/>
    <col min="12028" max="12028" width="13.6640625" style="36" customWidth="1"/>
    <col min="12029" max="12029" width="9.6640625" style="36" customWidth="1"/>
    <col min="12030" max="12030" width="15.5" style="36" customWidth="1"/>
    <col min="12031" max="12031" width="10.6640625" style="36" customWidth="1"/>
    <col min="12032" max="12032" width="13.6640625" style="36" customWidth="1"/>
    <col min="12033" max="12033" width="10.6640625" style="36" customWidth="1"/>
    <col min="12034" max="12034" width="12.33203125" style="36" customWidth="1"/>
    <col min="12035" max="12035" width="13.1640625" style="36" customWidth="1"/>
    <col min="12036" max="12036" width="12.33203125" style="36" customWidth="1"/>
    <col min="12037" max="12273" width="10.6640625" style="36"/>
    <col min="12274" max="12274" width="10.5" style="36" customWidth="1"/>
    <col min="12275" max="12275" width="24.33203125" style="36" customWidth="1"/>
    <col min="12276" max="12276" width="13.6640625" style="36" customWidth="1"/>
    <col min="12277" max="12277" width="9.6640625" style="36" customWidth="1"/>
    <col min="12278" max="12278" width="13.6640625" style="36" customWidth="1"/>
    <col min="12279" max="12279" width="9.6640625" style="36" customWidth="1"/>
    <col min="12280" max="12280" width="13.6640625" style="36" customWidth="1"/>
    <col min="12281" max="12281" width="9.6640625" style="36" customWidth="1"/>
    <col min="12282" max="12282" width="13.6640625" style="36" customWidth="1"/>
    <col min="12283" max="12283" width="9.6640625" style="36" customWidth="1"/>
    <col min="12284" max="12284" width="13.6640625" style="36" customWidth="1"/>
    <col min="12285" max="12285" width="9.6640625" style="36" customWidth="1"/>
    <col min="12286" max="12286" width="15.5" style="36" customWidth="1"/>
    <col min="12287" max="12287" width="10.6640625" style="36" customWidth="1"/>
    <col min="12288" max="12288" width="13.6640625" style="36" customWidth="1"/>
    <col min="12289" max="12289" width="10.6640625" style="36" customWidth="1"/>
    <col min="12290" max="12290" width="12.33203125" style="36" customWidth="1"/>
    <col min="12291" max="12291" width="13.1640625" style="36" customWidth="1"/>
    <col min="12292" max="12292" width="12.33203125" style="36" customWidth="1"/>
    <col min="12293" max="12529" width="10.6640625" style="36"/>
    <col min="12530" max="12530" width="10.5" style="36" customWidth="1"/>
    <col min="12531" max="12531" width="24.33203125" style="36" customWidth="1"/>
    <col min="12532" max="12532" width="13.6640625" style="36" customWidth="1"/>
    <col min="12533" max="12533" width="9.6640625" style="36" customWidth="1"/>
    <col min="12534" max="12534" width="13.6640625" style="36" customWidth="1"/>
    <col min="12535" max="12535" width="9.6640625" style="36" customWidth="1"/>
    <col min="12536" max="12536" width="13.6640625" style="36" customWidth="1"/>
    <col min="12537" max="12537" width="9.6640625" style="36" customWidth="1"/>
    <col min="12538" max="12538" width="13.6640625" style="36" customWidth="1"/>
    <col min="12539" max="12539" width="9.6640625" style="36" customWidth="1"/>
    <col min="12540" max="12540" width="13.6640625" style="36" customWidth="1"/>
    <col min="12541" max="12541" width="9.6640625" style="36" customWidth="1"/>
    <col min="12542" max="12542" width="15.5" style="36" customWidth="1"/>
    <col min="12543" max="12543" width="10.6640625" style="36" customWidth="1"/>
    <col min="12544" max="12544" width="13.6640625" style="36" customWidth="1"/>
    <col min="12545" max="12545" width="10.6640625" style="36" customWidth="1"/>
    <col min="12546" max="12546" width="12.33203125" style="36" customWidth="1"/>
    <col min="12547" max="12547" width="13.1640625" style="36" customWidth="1"/>
    <col min="12548" max="12548" width="12.33203125" style="36" customWidth="1"/>
    <col min="12549" max="12785" width="10.6640625" style="36"/>
    <col min="12786" max="12786" width="10.5" style="36" customWidth="1"/>
    <col min="12787" max="12787" width="24.33203125" style="36" customWidth="1"/>
    <col min="12788" max="12788" width="13.6640625" style="36" customWidth="1"/>
    <col min="12789" max="12789" width="9.6640625" style="36" customWidth="1"/>
    <col min="12790" max="12790" width="13.6640625" style="36" customWidth="1"/>
    <col min="12791" max="12791" width="9.6640625" style="36" customWidth="1"/>
    <col min="12792" max="12792" width="13.6640625" style="36" customWidth="1"/>
    <col min="12793" max="12793" width="9.6640625" style="36" customWidth="1"/>
    <col min="12794" max="12794" width="13.6640625" style="36" customWidth="1"/>
    <col min="12795" max="12795" width="9.6640625" style="36" customWidth="1"/>
    <col min="12796" max="12796" width="13.6640625" style="36" customWidth="1"/>
    <col min="12797" max="12797" width="9.6640625" style="36" customWidth="1"/>
    <col min="12798" max="12798" width="15.5" style="36" customWidth="1"/>
    <col min="12799" max="12799" width="10.6640625" style="36" customWidth="1"/>
    <col min="12800" max="12800" width="13.6640625" style="36" customWidth="1"/>
    <col min="12801" max="12801" width="10.6640625" style="36" customWidth="1"/>
    <col min="12802" max="12802" width="12.33203125" style="36" customWidth="1"/>
    <col min="12803" max="12803" width="13.1640625" style="36" customWidth="1"/>
    <col min="12804" max="12804" width="12.33203125" style="36" customWidth="1"/>
    <col min="12805" max="13041" width="10.6640625" style="36"/>
    <col min="13042" max="13042" width="10.5" style="36" customWidth="1"/>
    <col min="13043" max="13043" width="24.33203125" style="36" customWidth="1"/>
    <col min="13044" max="13044" width="13.6640625" style="36" customWidth="1"/>
    <col min="13045" max="13045" width="9.6640625" style="36" customWidth="1"/>
    <col min="13046" max="13046" width="13.6640625" style="36" customWidth="1"/>
    <col min="13047" max="13047" width="9.6640625" style="36" customWidth="1"/>
    <col min="13048" max="13048" width="13.6640625" style="36" customWidth="1"/>
    <col min="13049" max="13049" width="9.6640625" style="36" customWidth="1"/>
    <col min="13050" max="13050" width="13.6640625" style="36" customWidth="1"/>
    <col min="13051" max="13051" width="9.6640625" style="36" customWidth="1"/>
    <col min="13052" max="13052" width="13.6640625" style="36" customWidth="1"/>
    <col min="13053" max="13053" width="9.6640625" style="36" customWidth="1"/>
    <col min="13054" max="13054" width="15.5" style="36" customWidth="1"/>
    <col min="13055" max="13055" width="10.6640625" style="36" customWidth="1"/>
    <col min="13056" max="13056" width="13.6640625" style="36" customWidth="1"/>
    <col min="13057" max="13057" width="10.6640625" style="36" customWidth="1"/>
    <col min="13058" max="13058" width="12.33203125" style="36" customWidth="1"/>
    <col min="13059" max="13059" width="13.1640625" style="36" customWidth="1"/>
    <col min="13060" max="13060" width="12.33203125" style="36" customWidth="1"/>
    <col min="13061" max="13297" width="10.6640625" style="36"/>
    <col min="13298" max="13298" width="10.5" style="36" customWidth="1"/>
    <col min="13299" max="13299" width="24.33203125" style="36" customWidth="1"/>
    <col min="13300" max="13300" width="13.6640625" style="36" customWidth="1"/>
    <col min="13301" max="13301" width="9.6640625" style="36" customWidth="1"/>
    <col min="13302" max="13302" width="13.6640625" style="36" customWidth="1"/>
    <col min="13303" max="13303" width="9.6640625" style="36" customWidth="1"/>
    <col min="13304" max="13304" width="13.6640625" style="36" customWidth="1"/>
    <col min="13305" max="13305" width="9.6640625" style="36" customWidth="1"/>
    <col min="13306" max="13306" width="13.6640625" style="36" customWidth="1"/>
    <col min="13307" max="13307" width="9.6640625" style="36" customWidth="1"/>
    <col min="13308" max="13308" width="13.6640625" style="36" customWidth="1"/>
    <col min="13309" max="13309" width="9.6640625" style="36" customWidth="1"/>
    <col min="13310" max="13310" width="15.5" style="36" customWidth="1"/>
    <col min="13311" max="13311" width="10.6640625" style="36" customWidth="1"/>
    <col min="13312" max="13312" width="13.6640625" style="36" customWidth="1"/>
    <col min="13313" max="13313" width="10.6640625" style="36" customWidth="1"/>
    <col min="13314" max="13314" width="12.33203125" style="36" customWidth="1"/>
    <col min="13315" max="13315" width="13.1640625" style="36" customWidth="1"/>
    <col min="13316" max="13316" width="12.33203125" style="36" customWidth="1"/>
    <col min="13317" max="13553" width="10.6640625" style="36"/>
    <col min="13554" max="13554" width="10.5" style="36" customWidth="1"/>
    <col min="13555" max="13555" width="24.33203125" style="36" customWidth="1"/>
    <col min="13556" max="13556" width="13.6640625" style="36" customWidth="1"/>
    <col min="13557" max="13557" width="9.6640625" style="36" customWidth="1"/>
    <col min="13558" max="13558" width="13.6640625" style="36" customWidth="1"/>
    <col min="13559" max="13559" width="9.6640625" style="36" customWidth="1"/>
    <col min="13560" max="13560" width="13.6640625" style="36" customWidth="1"/>
    <col min="13561" max="13561" width="9.6640625" style="36" customWidth="1"/>
    <col min="13562" max="13562" width="13.6640625" style="36" customWidth="1"/>
    <col min="13563" max="13563" width="9.6640625" style="36" customWidth="1"/>
    <col min="13564" max="13564" width="13.6640625" style="36" customWidth="1"/>
    <col min="13565" max="13565" width="9.6640625" style="36" customWidth="1"/>
    <col min="13566" max="13566" width="15.5" style="36" customWidth="1"/>
    <col min="13567" max="13567" width="10.6640625" style="36" customWidth="1"/>
    <col min="13568" max="13568" width="13.6640625" style="36" customWidth="1"/>
    <col min="13569" max="13569" width="10.6640625" style="36" customWidth="1"/>
    <col min="13570" max="13570" width="12.33203125" style="36" customWidth="1"/>
    <col min="13571" max="13571" width="13.1640625" style="36" customWidth="1"/>
    <col min="13572" max="13572" width="12.33203125" style="36" customWidth="1"/>
    <col min="13573" max="13809" width="10.6640625" style="36"/>
    <col min="13810" max="13810" width="10.5" style="36" customWidth="1"/>
    <col min="13811" max="13811" width="24.33203125" style="36" customWidth="1"/>
    <col min="13812" max="13812" width="13.6640625" style="36" customWidth="1"/>
    <col min="13813" max="13813" width="9.6640625" style="36" customWidth="1"/>
    <col min="13814" max="13814" width="13.6640625" style="36" customWidth="1"/>
    <col min="13815" max="13815" width="9.6640625" style="36" customWidth="1"/>
    <col min="13816" max="13816" width="13.6640625" style="36" customWidth="1"/>
    <col min="13817" max="13817" width="9.6640625" style="36" customWidth="1"/>
    <col min="13818" max="13818" width="13.6640625" style="36" customWidth="1"/>
    <col min="13819" max="13819" width="9.6640625" style="36" customWidth="1"/>
    <col min="13820" max="13820" width="13.6640625" style="36" customWidth="1"/>
    <col min="13821" max="13821" width="9.6640625" style="36" customWidth="1"/>
    <col min="13822" max="13822" width="15.5" style="36" customWidth="1"/>
    <col min="13823" max="13823" width="10.6640625" style="36" customWidth="1"/>
    <col min="13824" max="13824" width="13.6640625" style="36" customWidth="1"/>
    <col min="13825" max="13825" width="10.6640625" style="36" customWidth="1"/>
    <col min="13826" max="13826" width="12.33203125" style="36" customWidth="1"/>
    <col min="13827" max="13827" width="13.1640625" style="36" customWidth="1"/>
    <col min="13828" max="13828" width="12.33203125" style="36" customWidth="1"/>
    <col min="13829" max="14065" width="10.6640625" style="36"/>
    <col min="14066" max="14066" width="10.5" style="36" customWidth="1"/>
    <col min="14067" max="14067" width="24.33203125" style="36" customWidth="1"/>
    <col min="14068" max="14068" width="13.6640625" style="36" customWidth="1"/>
    <col min="14069" max="14069" width="9.6640625" style="36" customWidth="1"/>
    <col min="14070" max="14070" width="13.6640625" style="36" customWidth="1"/>
    <col min="14071" max="14071" width="9.6640625" style="36" customWidth="1"/>
    <col min="14072" max="14072" width="13.6640625" style="36" customWidth="1"/>
    <col min="14073" max="14073" width="9.6640625" style="36" customWidth="1"/>
    <col min="14074" max="14074" width="13.6640625" style="36" customWidth="1"/>
    <col min="14075" max="14075" width="9.6640625" style="36" customWidth="1"/>
    <col min="14076" max="14076" width="13.6640625" style="36" customWidth="1"/>
    <col min="14077" max="14077" width="9.6640625" style="36" customWidth="1"/>
    <col min="14078" max="14078" width="15.5" style="36" customWidth="1"/>
    <col min="14079" max="14079" width="10.6640625" style="36" customWidth="1"/>
    <col min="14080" max="14080" width="13.6640625" style="36" customWidth="1"/>
    <col min="14081" max="14081" width="10.6640625" style="36" customWidth="1"/>
    <col min="14082" max="14082" width="12.33203125" style="36" customWidth="1"/>
    <col min="14083" max="14083" width="13.1640625" style="36" customWidth="1"/>
    <col min="14084" max="14084" width="12.33203125" style="36" customWidth="1"/>
    <col min="14085" max="14321" width="10.6640625" style="36"/>
    <col min="14322" max="14322" width="10.5" style="36" customWidth="1"/>
    <col min="14323" max="14323" width="24.33203125" style="36" customWidth="1"/>
    <col min="14324" max="14324" width="13.6640625" style="36" customWidth="1"/>
    <col min="14325" max="14325" width="9.6640625" style="36" customWidth="1"/>
    <col min="14326" max="14326" width="13.6640625" style="36" customWidth="1"/>
    <col min="14327" max="14327" width="9.6640625" style="36" customWidth="1"/>
    <col min="14328" max="14328" width="13.6640625" style="36" customWidth="1"/>
    <col min="14329" max="14329" width="9.6640625" style="36" customWidth="1"/>
    <col min="14330" max="14330" width="13.6640625" style="36" customWidth="1"/>
    <col min="14331" max="14331" width="9.6640625" style="36" customWidth="1"/>
    <col min="14332" max="14332" width="13.6640625" style="36" customWidth="1"/>
    <col min="14333" max="14333" width="9.6640625" style="36" customWidth="1"/>
    <col min="14334" max="14334" width="15.5" style="36" customWidth="1"/>
    <col min="14335" max="14335" width="10.6640625" style="36" customWidth="1"/>
    <col min="14336" max="14336" width="13.6640625" style="36" customWidth="1"/>
    <col min="14337" max="14337" width="10.6640625" style="36" customWidth="1"/>
    <col min="14338" max="14338" width="12.33203125" style="36" customWidth="1"/>
    <col min="14339" max="14339" width="13.1640625" style="36" customWidth="1"/>
    <col min="14340" max="14340" width="12.33203125" style="36" customWidth="1"/>
    <col min="14341" max="14577" width="10.6640625" style="36"/>
    <col min="14578" max="14578" width="10.5" style="36" customWidth="1"/>
    <col min="14579" max="14579" width="24.33203125" style="36" customWidth="1"/>
    <col min="14580" max="14580" width="13.6640625" style="36" customWidth="1"/>
    <col min="14581" max="14581" width="9.6640625" style="36" customWidth="1"/>
    <col min="14582" max="14582" width="13.6640625" style="36" customWidth="1"/>
    <col min="14583" max="14583" width="9.6640625" style="36" customWidth="1"/>
    <col min="14584" max="14584" width="13.6640625" style="36" customWidth="1"/>
    <col min="14585" max="14585" width="9.6640625" style="36" customWidth="1"/>
    <col min="14586" max="14586" width="13.6640625" style="36" customWidth="1"/>
    <col min="14587" max="14587" width="9.6640625" style="36" customWidth="1"/>
    <col min="14588" max="14588" width="13.6640625" style="36" customWidth="1"/>
    <col min="14589" max="14589" width="9.6640625" style="36" customWidth="1"/>
    <col min="14590" max="14590" width="15.5" style="36" customWidth="1"/>
    <col min="14591" max="14591" width="10.6640625" style="36" customWidth="1"/>
    <col min="14592" max="14592" width="13.6640625" style="36" customWidth="1"/>
    <col min="14593" max="14593" width="10.6640625" style="36" customWidth="1"/>
    <col min="14594" max="14594" width="12.33203125" style="36" customWidth="1"/>
    <col min="14595" max="14595" width="13.1640625" style="36" customWidth="1"/>
    <col min="14596" max="14596" width="12.33203125" style="36" customWidth="1"/>
    <col min="14597" max="14833" width="10.6640625" style="36"/>
    <col min="14834" max="14834" width="10.5" style="36" customWidth="1"/>
    <col min="14835" max="14835" width="24.33203125" style="36" customWidth="1"/>
    <col min="14836" max="14836" width="13.6640625" style="36" customWidth="1"/>
    <col min="14837" max="14837" width="9.6640625" style="36" customWidth="1"/>
    <col min="14838" max="14838" width="13.6640625" style="36" customWidth="1"/>
    <col min="14839" max="14839" width="9.6640625" style="36" customWidth="1"/>
    <col min="14840" max="14840" width="13.6640625" style="36" customWidth="1"/>
    <col min="14841" max="14841" width="9.6640625" style="36" customWidth="1"/>
    <col min="14842" max="14842" width="13.6640625" style="36" customWidth="1"/>
    <col min="14843" max="14843" width="9.6640625" style="36" customWidth="1"/>
    <col min="14844" max="14844" width="13.6640625" style="36" customWidth="1"/>
    <col min="14845" max="14845" width="9.6640625" style="36" customWidth="1"/>
    <col min="14846" max="14846" width="15.5" style="36" customWidth="1"/>
    <col min="14847" max="14847" width="10.6640625" style="36" customWidth="1"/>
    <col min="14848" max="14848" width="13.6640625" style="36" customWidth="1"/>
    <col min="14849" max="14849" width="10.6640625" style="36" customWidth="1"/>
    <col min="14850" max="14850" width="12.33203125" style="36" customWidth="1"/>
    <col min="14851" max="14851" width="13.1640625" style="36" customWidth="1"/>
    <col min="14852" max="14852" width="12.33203125" style="36" customWidth="1"/>
    <col min="14853" max="15089" width="10.6640625" style="36"/>
    <col min="15090" max="15090" width="10.5" style="36" customWidth="1"/>
    <col min="15091" max="15091" width="24.33203125" style="36" customWidth="1"/>
    <col min="15092" max="15092" width="13.6640625" style="36" customWidth="1"/>
    <col min="15093" max="15093" width="9.6640625" style="36" customWidth="1"/>
    <col min="15094" max="15094" width="13.6640625" style="36" customWidth="1"/>
    <col min="15095" max="15095" width="9.6640625" style="36" customWidth="1"/>
    <col min="15096" max="15096" width="13.6640625" style="36" customWidth="1"/>
    <col min="15097" max="15097" width="9.6640625" style="36" customWidth="1"/>
    <col min="15098" max="15098" width="13.6640625" style="36" customWidth="1"/>
    <col min="15099" max="15099" width="9.6640625" style="36" customWidth="1"/>
    <col min="15100" max="15100" width="13.6640625" style="36" customWidth="1"/>
    <col min="15101" max="15101" width="9.6640625" style="36" customWidth="1"/>
    <col min="15102" max="15102" width="15.5" style="36" customWidth="1"/>
    <col min="15103" max="15103" width="10.6640625" style="36" customWidth="1"/>
    <col min="15104" max="15104" width="13.6640625" style="36" customWidth="1"/>
    <col min="15105" max="15105" width="10.6640625" style="36" customWidth="1"/>
    <col min="15106" max="15106" width="12.33203125" style="36" customWidth="1"/>
    <col min="15107" max="15107" width="13.1640625" style="36" customWidth="1"/>
    <col min="15108" max="15108" width="12.33203125" style="36" customWidth="1"/>
    <col min="15109" max="15345" width="10.6640625" style="36"/>
    <col min="15346" max="15346" width="10.5" style="36" customWidth="1"/>
    <col min="15347" max="15347" width="24.33203125" style="36" customWidth="1"/>
    <col min="15348" max="15348" width="13.6640625" style="36" customWidth="1"/>
    <col min="15349" max="15349" width="9.6640625" style="36" customWidth="1"/>
    <col min="15350" max="15350" width="13.6640625" style="36" customWidth="1"/>
    <col min="15351" max="15351" width="9.6640625" style="36" customWidth="1"/>
    <col min="15352" max="15352" width="13.6640625" style="36" customWidth="1"/>
    <col min="15353" max="15353" width="9.6640625" style="36" customWidth="1"/>
    <col min="15354" max="15354" width="13.6640625" style="36" customWidth="1"/>
    <col min="15355" max="15355" width="9.6640625" style="36" customWidth="1"/>
    <col min="15356" max="15356" width="13.6640625" style="36" customWidth="1"/>
    <col min="15357" max="15357" width="9.6640625" style="36" customWidth="1"/>
    <col min="15358" max="15358" width="15.5" style="36" customWidth="1"/>
    <col min="15359" max="15359" width="10.6640625" style="36" customWidth="1"/>
    <col min="15360" max="15360" width="13.6640625" style="36" customWidth="1"/>
    <col min="15361" max="15361" width="10.6640625" style="36" customWidth="1"/>
    <col min="15362" max="15362" width="12.33203125" style="36" customWidth="1"/>
    <col min="15363" max="15363" width="13.1640625" style="36" customWidth="1"/>
    <col min="15364" max="15364" width="12.33203125" style="36" customWidth="1"/>
    <col min="15365" max="15601" width="10.6640625" style="36"/>
    <col min="15602" max="15602" width="10.5" style="36" customWidth="1"/>
    <col min="15603" max="15603" width="24.33203125" style="36" customWidth="1"/>
    <col min="15604" max="15604" width="13.6640625" style="36" customWidth="1"/>
    <col min="15605" max="15605" width="9.6640625" style="36" customWidth="1"/>
    <col min="15606" max="15606" width="13.6640625" style="36" customWidth="1"/>
    <col min="15607" max="15607" width="9.6640625" style="36" customWidth="1"/>
    <col min="15608" max="15608" width="13.6640625" style="36" customWidth="1"/>
    <col min="15609" max="15609" width="9.6640625" style="36" customWidth="1"/>
    <col min="15610" max="15610" width="13.6640625" style="36" customWidth="1"/>
    <col min="15611" max="15611" width="9.6640625" style="36" customWidth="1"/>
    <col min="15612" max="15612" width="13.6640625" style="36" customWidth="1"/>
    <col min="15613" max="15613" width="9.6640625" style="36" customWidth="1"/>
    <col min="15614" max="15614" width="15.5" style="36" customWidth="1"/>
    <col min="15615" max="15615" width="10.6640625" style="36" customWidth="1"/>
    <col min="15616" max="15616" width="13.6640625" style="36" customWidth="1"/>
    <col min="15617" max="15617" width="10.6640625" style="36" customWidth="1"/>
    <col min="15618" max="15618" width="12.33203125" style="36" customWidth="1"/>
    <col min="15619" max="15619" width="13.1640625" style="36" customWidth="1"/>
    <col min="15620" max="15620" width="12.33203125" style="36" customWidth="1"/>
    <col min="15621" max="15857" width="10.6640625" style="36"/>
    <col min="15858" max="15858" width="10.5" style="36" customWidth="1"/>
    <col min="15859" max="15859" width="24.33203125" style="36" customWidth="1"/>
    <col min="15860" max="15860" width="13.6640625" style="36" customWidth="1"/>
    <col min="15861" max="15861" width="9.6640625" style="36" customWidth="1"/>
    <col min="15862" max="15862" width="13.6640625" style="36" customWidth="1"/>
    <col min="15863" max="15863" width="9.6640625" style="36" customWidth="1"/>
    <col min="15864" max="15864" width="13.6640625" style="36" customWidth="1"/>
    <col min="15865" max="15865" width="9.6640625" style="36" customWidth="1"/>
    <col min="15866" max="15866" width="13.6640625" style="36" customWidth="1"/>
    <col min="15867" max="15867" width="9.6640625" style="36" customWidth="1"/>
    <col min="15868" max="15868" width="13.6640625" style="36" customWidth="1"/>
    <col min="15869" max="15869" width="9.6640625" style="36" customWidth="1"/>
    <col min="15870" max="15870" width="15.5" style="36" customWidth="1"/>
    <col min="15871" max="15871" width="10.6640625" style="36" customWidth="1"/>
    <col min="15872" max="15872" width="13.6640625" style="36" customWidth="1"/>
    <col min="15873" max="15873" width="10.6640625" style="36" customWidth="1"/>
    <col min="15874" max="15874" width="12.33203125" style="36" customWidth="1"/>
    <col min="15875" max="15875" width="13.1640625" style="36" customWidth="1"/>
    <col min="15876" max="15876" width="12.33203125" style="36" customWidth="1"/>
    <col min="15877" max="16113" width="10.6640625" style="36"/>
    <col min="16114" max="16114" width="10.5" style="36" customWidth="1"/>
    <col min="16115" max="16115" width="24.33203125" style="36" customWidth="1"/>
    <col min="16116" max="16116" width="13.6640625" style="36" customWidth="1"/>
    <col min="16117" max="16117" width="9.6640625" style="36" customWidth="1"/>
    <col min="16118" max="16118" width="13.6640625" style="36" customWidth="1"/>
    <col min="16119" max="16119" width="9.6640625" style="36" customWidth="1"/>
    <col min="16120" max="16120" width="13.6640625" style="36" customWidth="1"/>
    <col min="16121" max="16121" width="9.6640625" style="36" customWidth="1"/>
    <col min="16122" max="16122" width="13.6640625" style="36" customWidth="1"/>
    <col min="16123" max="16123" width="9.6640625" style="36" customWidth="1"/>
    <col min="16124" max="16124" width="13.6640625" style="36" customWidth="1"/>
    <col min="16125" max="16125" width="9.6640625" style="36" customWidth="1"/>
    <col min="16126" max="16126" width="15.5" style="36" customWidth="1"/>
    <col min="16127" max="16127" width="10.6640625" style="36" customWidth="1"/>
    <col min="16128" max="16128" width="13.6640625" style="36" customWidth="1"/>
    <col min="16129" max="16129" width="10.6640625" style="36" customWidth="1"/>
    <col min="16130" max="16130" width="12.33203125" style="36" customWidth="1"/>
    <col min="16131" max="16131" width="13.1640625" style="36" customWidth="1"/>
    <col min="16132" max="16132" width="12.33203125" style="36" customWidth="1"/>
    <col min="16133" max="16384" width="10.6640625" style="36"/>
  </cols>
  <sheetData>
    <row r="1" spans="1:20" ht="45" customHeight="1" x14ac:dyDescent="0.2">
      <c r="A1" s="12"/>
      <c r="B1" s="13"/>
      <c r="C1" s="14"/>
      <c r="D1" s="15"/>
      <c r="E1" s="16"/>
      <c r="F1" s="240" t="s">
        <v>169</v>
      </c>
      <c r="G1" s="239"/>
      <c r="H1" s="239"/>
    </row>
    <row r="2" spans="1:20" ht="40.5" customHeight="1" x14ac:dyDescent="0.2">
      <c r="A2" s="203" t="s">
        <v>226</v>
      </c>
      <c r="B2" s="203"/>
      <c r="C2" s="203"/>
      <c r="D2" s="203"/>
      <c r="E2" s="203"/>
      <c r="F2" s="203"/>
      <c r="G2" s="203"/>
      <c r="H2" s="203"/>
    </row>
    <row r="3" spans="1:20" ht="24.75" customHeight="1" x14ac:dyDescent="0.2">
      <c r="A3" s="204" t="s">
        <v>0</v>
      </c>
      <c r="B3" s="205" t="s">
        <v>289</v>
      </c>
      <c r="C3" s="206" t="s">
        <v>29</v>
      </c>
      <c r="D3" s="206"/>
      <c r="E3" s="207" t="s">
        <v>30</v>
      </c>
      <c r="F3" s="207"/>
      <c r="G3" s="208" t="s">
        <v>31</v>
      </c>
      <c r="H3" s="208"/>
    </row>
    <row r="4" spans="1:20" ht="19.5" customHeight="1" x14ac:dyDescent="0.2">
      <c r="A4" s="204"/>
      <c r="B4" s="205"/>
      <c r="C4" s="17" t="s">
        <v>32</v>
      </c>
      <c r="D4" s="17" t="s">
        <v>33</v>
      </c>
      <c r="E4" s="18" t="s">
        <v>32</v>
      </c>
      <c r="F4" s="17" t="s">
        <v>33</v>
      </c>
      <c r="G4" s="17" t="s">
        <v>32</v>
      </c>
      <c r="H4" s="17" t="s">
        <v>33</v>
      </c>
    </row>
    <row r="5" spans="1:20" ht="13.5" customHeight="1" x14ac:dyDescent="0.2">
      <c r="A5" s="52" t="s">
        <v>55</v>
      </c>
      <c r="B5" s="209" t="s">
        <v>56</v>
      </c>
      <c r="C5" s="210"/>
      <c r="D5" s="210"/>
      <c r="E5" s="210"/>
      <c r="F5" s="210"/>
      <c r="G5" s="210"/>
      <c r="H5" s="211"/>
    </row>
    <row r="6" spans="1:20" ht="11.25" customHeight="1" outlineLevel="1" x14ac:dyDescent="0.2">
      <c r="A6" s="53"/>
      <c r="B6" s="54" t="s">
        <v>166</v>
      </c>
      <c r="C6" s="55">
        <f>SUM(C7:C18)</f>
        <v>20020560.800000001</v>
      </c>
      <c r="D6" s="56">
        <f t="shared" ref="D6:H6" si="0">SUM(D7:D18)</f>
        <v>3820</v>
      </c>
      <c r="E6" s="55">
        <f t="shared" si="0"/>
        <v>-2293075.0699999998</v>
      </c>
      <c r="F6" s="56">
        <f t="shared" si="0"/>
        <v>-327</v>
      </c>
      <c r="G6" s="55">
        <f t="shared" si="0"/>
        <v>17727485.73</v>
      </c>
      <c r="H6" s="56">
        <f t="shared" si="0"/>
        <v>3493</v>
      </c>
    </row>
    <row r="7" spans="1:20" ht="11.25" customHeight="1" outlineLevel="2" x14ac:dyDescent="0.2">
      <c r="A7" s="57"/>
      <c r="B7" s="58" t="s">
        <v>14</v>
      </c>
      <c r="C7" s="59">
        <v>1382483.25</v>
      </c>
      <c r="D7" s="60">
        <v>153</v>
      </c>
      <c r="E7" s="61">
        <v>-41753.86</v>
      </c>
      <c r="F7" s="62">
        <v>-6</v>
      </c>
      <c r="G7" s="63">
        <f>C7+E7</f>
        <v>1340729.3899999999</v>
      </c>
      <c r="H7" s="62">
        <f>D7+F7</f>
        <v>147</v>
      </c>
    </row>
    <row r="8" spans="1:20" s="64" customFormat="1" ht="11.25" customHeight="1" outlineLevel="2" x14ac:dyDescent="0.2">
      <c r="A8" s="57"/>
      <c r="B8" s="58" t="s">
        <v>15</v>
      </c>
      <c r="C8" s="59">
        <v>1692522.45</v>
      </c>
      <c r="D8" s="60">
        <v>333</v>
      </c>
      <c r="E8" s="61">
        <v>0</v>
      </c>
      <c r="F8" s="62">
        <v>0</v>
      </c>
      <c r="G8" s="63">
        <f t="shared" ref="G8:H18" si="1">C8+E8</f>
        <v>1692522.45</v>
      </c>
      <c r="H8" s="62">
        <f t="shared" si="1"/>
        <v>333</v>
      </c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</row>
    <row r="9" spans="1:20" s="64" customFormat="1" ht="11.25" customHeight="1" outlineLevel="2" x14ac:dyDescent="0.2">
      <c r="A9" s="57"/>
      <c r="B9" s="58" t="s">
        <v>16</v>
      </c>
      <c r="C9" s="59">
        <v>1692522.45</v>
      </c>
      <c r="D9" s="60">
        <v>333</v>
      </c>
      <c r="E9" s="61">
        <v>0</v>
      </c>
      <c r="F9" s="62">
        <v>0</v>
      </c>
      <c r="G9" s="63">
        <f t="shared" si="1"/>
        <v>1692522.45</v>
      </c>
      <c r="H9" s="62">
        <f t="shared" si="1"/>
        <v>333</v>
      </c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</row>
    <row r="10" spans="1:20" s="64" customFormat="1" ht="11.25" customHeight="1" outlineLevel="2" x14ac:dyDescent="0.2">
      <c r="A10" s="57"/>
      <c r="B10" s="58" t="s">
        <v>3</v>
      </c>
      <c r="C10" s="59">
        <v>1692522.45</v>
      </c>
      <c r="D10" s="60">
        <v>333</v>
      </c>
      <c r="E10" s="61">
        <v>0</v>
      </c>
      <c r="F10" s="62">
        <v>0</v>
      </c>
      <c r="G10" s="63">
        <f t="shared" si="1"/>
        <v>1692522.45</v>
      </c>
      <c r="H10" s="62">
        <f t="shared" si="1"/>
        <v>333</v>
      </c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</row>
    <row r="11" spans="1:20" s="64" customFormat="1" ht="11.25" customHeight="1" outlineLevel="2" x14ac:dyDescent="0.2">
      <c r="A11" s="57"/>
      <c r="B11" s="58" t="s">
        <v>4</v>
      </c>
      <c r="C11" s="59">
        <v>1692522.45</v>
      </c>
      <c r="D11" s="60">
        <v>333</v>
      </c>
      <c r="E11" s="61">
        <v>-231668.84</v>
      </c>
      <c r="F11" s="62">
        <v>-33</v>
      </c>
      <c r="G11" s="63">
        <f t="shared" si="1"/>
        <v>1460853.61</v>
      </c>
      <c r="H11" s="62">
        <f t="shared" si="1"/>
        <v>300</v>
      </c>
      <c r="I11" s="36"/>
      <c r="J11" s="36"/>
      <c r="K11" s="36"/>
      <c r="L11" s="36"/>
      <c r="M11" s="36"/>
      <c r="N11" s="36"/>
      <c r="O11" s="36"/>
      <c r="P11" s="36"/>
      <c r="Q11" s="36"/>
      <c r="R11" s="36"/>
      <c r="S11" s="36"/>
      <c r="T11" s="36"/>
    </row>
    <row r="12" spans="1:20" s="64" customFormat="1" ht="11.25" customHeight="1" outlineLevel="2" x14ac:dyDescent="0.2">
      <c r="A12" s="57"/>
      <c r="B12" s="58" t="s">
        <v>5</v>
      </c>
      <c r="C12" s="59">
        <v>1692522.45</v>
      </c>
      <c r="D12" s="60">
        <v>333</v>
      </c>
      <c r="E12" s="61">
        <v>-170579.41</v>
      </c>
      <c r="F12" s="62">
        <v>-24</v>
      </c>
      <c r="G12" s="63">
        <f t="shared" si="1"/>
        <v>1521943.04</v>
      </c>
      <c r="H12" s="62">
        <f t="shared" si="1"/>
        <v>309</v>
      </c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</row>
    <row r="13" spans="1:20" s="64" customFormat="1" ht="11.25" customHeight="1" outlineLevel="2" x14ac:dyDescent="0.2">
      <c r="A13" s="57"/>
      <c r="B13" s="58" t="s">
        <v>6</v>
      </c>
      <c r="C13" s="59">
        <v>1692522.45</v>
      </c>
      <c r="D13" s="60">
        <v>333</v>
      </c>
      <c r="E13" s="61">
        <v>-491006.76</v>
      </c>
      <c r="F13" s="62">
        <v>-66</v>
      </c>
      <c r="G13" s="63">
        <f t="shared" si="1"/>
        <v>1201515.69</v>
      </c>
      <c r="H13" s="62">
        <f t="shared" si="1"/>
        <v>267</v>
      </c>
      <c r="I13" s="36"/>
      <c r="J13" s="36"/>
      <c r="K13" s="36"/>
      <c r="L13" s="36"/>
      <c r="M13" s="36"/>
      <c r="N13" s="36"/>
      <c r="O13" s="36"/>
      <c r="P13" s="36"/>
      <c r="Q13" s="36"/>
      <c r="R13" s="36"/>
      <c r="S13" s="36"/>
      <c r="T13" s="36"/>
    </row>
    <row r="14" spans="1:20" ht="11.25" customHeight="1" outlineLevel="2" x14ac:dyDescent="0.2">
      <c r="A14" s="57"/>
      <c r="B14" s="58" t="s">
        <v>7</v>
      </c>
      <c r="C14" s="59">
        <v>1692522.45</v>
      </c>
      <c r="D14" s="60">
        <v>333</v>
      </c>
      <c r="E14" s="61">
        <v>0</v>
      </c>
      <c r="F14" s="62">
        <v>0</v>
      </c>
      <c r="G14" s="63">
        <f t="shared" si="1"/>
        <v>1692522.45</v>
      </c>
      <c r="H14" s="62">
        <f t="shared" si="1"/>
        <v>333</v>
      </c>
    </row>
    <row r="15" spans="1:20" ht="11.25" customHeight="1" outlineLevel="2" x14ac:dyDescent="0.2">
      <c r="A15" s="57"/>
      <c r="B15" s="58" t="s">
        <v>8</v>
      </c>
      <c r="C15" s="59">
        <v>1692522.45</v>
      </c>
      <c r="D15" s="60">
        <v>333</v>
      </c>
      <c r="E15" s="61">
        <v>-692039.68000000005</v>
      </c>
      <c r="F15" s="62">
        <v>-68</v>
      </c>
      <c r="G15" s="63">
        <f t="shared" si="1"/>
        <v>1000482.77</v>
      </c>
      <c r="H15" s="62">
        <f t="shared" si="1"/>
        <v>265</v>
      </c>
    </row>
    <row r="16" spans="1:20" ht="11.25" customHeight="1" outlineLevel="2" x14ac:dyDescent="0.2">
      <c r="A16" s="57"/>
      <c r="B16" s="58" t="s">
        <v>9</v>
      </c>
      <c r="C16" s="59">
        <v>1692522.45</v>
      </c>
      <c r="D16" s="60">
        <v>333</v>
      </c>
      <c r="E16" s="61">
        <v>-222008.84</v>
      </c>
      <c r="F16" s="62">
        <v>-43</v>
      </c>
      <c r="G16" s="63">
        <f t="shared" si="1"/>
        <v>1470513.61</v>
      </c>
      <c r="H16" s="62">
        <f t="shared" si="1"/>
        <v>290</v>
      </c>
    </row>
    <row r="17" spans="1:20" ht="11.25" customHeight="1" outlineLevel="2" x14ac:dyDescent="0.2">
      <c r="A17" s="57"/>
      <c r="B17" s="58" t="s">
        <v>10</v>
      </c>
      <c r="C17" s="59">
        <v>1692522.45</v>
      </c>
      <c r="D17" s="60">
        <v>333</v>
      </c>
      <c r="E17" s="61">
        <v>-222008.84</v>
      </c>
      <c r="F17" s="62">
        <v>-43</v>
      </c>
      <c r="G17" s="63">
        <f t="shared" si="1"/>
        <v>1470513.61</v>
      </c>
      <c r="H17" s="62">
        <f t="shared" si="1"/>
        <v>290</v>
      </c>
    </row>
    <row r="18" spans="1:20" ht="11.25" customHeight="1" outlineLevel="2" x14ac:dyDescent="0.2">
      <c r="A18" s="57"/>
      <c r="B18" s="58" t="s">
        <v>11</v>
      </c>
      <c r="C18" s="59">
        <v>1712853.05</v>
      </c>
      <c r="D18" s="60">
        <v>337</v>
      </c>
      <c r="E18" s="61">
        <v>-222008.84</v>
      </c>
      <c r="F18" s="62">
        <v>-44</v>
      </c>
      <c r="G18" s="63">
        <f t="shared" si="1"/>
        <v>1490844.21</v>
      </c>
      <c r="H18" s="62">
        <f t="shared" si="1"/>
        <v>293</v>
      </c>
    </row>
    <row r="19" spans="1:20" s="64" customFormat="1" ht="13.5" customHeight="1" x14ac:dyDescent="0.2">
      <c r="A19" s="52" t="s">
        <v>60</v>
      </c>
      <c r="B19" s="209" t="s">
        <v>61</v>
      </c>
      <c r="C19" s="210"/>
      <c r="D19" s="210"/>
      <c r="E19" s="210"/>
      <c r="F19" s="210"/>
      <c r="G19" s="210"/>
      <c r="H19" s="211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</row>
    <row r="20" spans="1:20" s="64" customFormat="1" ht="11.25" customHeight="1" outlineLevel="1" x14ac:dyDescent="0.2">
      <c r="A20" s="53"/>
      <c r="B20" s="54" t="s">
        <v>166</v>
      </c>
      <c r="C20" s="55">
        <f>SUM(C21:C32)</f>
        <v>179669</v>
      </c>
      <c r="D20" s="56">
        <f t="shared" ref="D20:H20" si="2">SUM(D21:D32)</f>
        <v>20</v>
      </c>
      <c r="E20" s="55">
        <f t="shared" si="2"/>
        <v>-179669</v>
      </c>
      <c r="F20" s="56">
        <f t="shared" si="2"/>
        <v>-20</v>
      </c>
      <c r="G20" s="55">
        <f t="shared" si="2"/>
        <v>0</v>
      </c>
      <c r="H20" s="56">
        <f t="shared" si="2"/>
        <v>0</v>
      </c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</row>
    <row r="21" spans="1:20" s="64" customFormat="1" ht="11.25" customHeight="1" outlineLevel="2" x14ac:dyDescent="0.2">
      <c r="A21" s="57"/>
      <c r="B21" s="58" t="s">
        <v>14</v>
      </c>
      <c r="C21" s="59">
        <v>17966.900000000001</v>
      </c>
      <c r="D21" s="60">
        <v>2</v>
      </c>
      <c r="E21" s="61">
        <v>-17966.900000000001</v>
      </c>
      <c r="F21" s="62">
        <v>-2</v>
      </c>
      <c r="G21" s="63">
        <f t="shared" ref="G21:H32" si="3">C21+E21</f>
        <v>0</v>
      </c>
      <c r="H21" s="62">
        <f t="shared" si="3"/>
        <v>0</v>
      </c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</row>
    <row r="22" spans="1:20" s="64" customFormat="1" ht="11.25" customHeight="1" outlineLevel="2" x14ac:dyDescent="0.2">
      <c r="A22" s="57"/>
      <c r="B22" s="58" t="s">
        <v>15</v>
      </c>
      <c r="C22" s="59">
        <v>17966.900000000001</v>
      </c>
      <c r="D22" s="60">
        <v>2</v>
      </c>
      <c r="E22" s="61">
        <v>-17966.900000000001</v>
      </c>
      <c r="F22" s="62">
        <v>-2</v>
      </c>
      <c r="G22" s="63">
        <f t="shared" si="3"/>
        <v>0</v>
      </c>
      <c r="H22" s="62">
        <f t="shared" si="3"/>
        <v>0</v>
      </c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</row>
    <row r="23" spans="1:20" s="64" customFormat="1" ht="11.25" customHeight="1" outlineLevel="2" x14ac:dyDescent="0.2">
      <c r="A23" s="57"/>
      <c r="B23" s="58" t="s">
        <v>16</v>
      </c>
      <c r="C23" s="59">
        <v>17966.900000000001</v>
      </c>
      <c r="D23" s="60">
        <v>2</v>
      </c>
      <c r="E23" s="61">
        <v>-17966.900000000001</v>
      </c>
      <c r="F23" s="62">
        <v>-2</v>
      </c>
      <c r="G23" s="63">
        <f t="shared" si="3"/>
        <v>0</v>
      </c>
      <c r="H23" s="62">
        <f t="shared" si="3"/>
        <v>0</v>
      </c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</row>
    <row r="24" spans="1:20" s="64" customFormat="1" ht="11.25" customHeight="1" outlineLevel="2" x14ac:dyDescent="0.2">
      <c r="A24" s="57"/>
      <c r="B24" s="58" t="s">
        <v>3</v>
      </c>
      <c r="C24" s="59">
        <v>17966.900000000001</v>
      </c>
      <c r="D24" s="60">
        <v>2</v>
      </c>
      <c r="E24" s="61">
        <v>-17966.900000000001</v>
      </c>
      <c r="F24" s="62">
        <v>-2</v>
      </c>
      <c r="G24" s="63">
        <f t="shared" si="3"/>
        <v>0</v>
      </c>
      <c r="H24" s="62">
        <f t="shared" si="3"/>
        <v>0</v>
      </c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</row>
    <row r="25" spans="1:20" s="64" customFormat="1" ht="11.25" customHeight="1" outlineLevel="2" x14ac:dyDescent="0.2">
      <c r="A25" s="57"/>
      <c r="B25" s="58" t="s">
        <v>4</v>
      </c>
      <c r="C25" s="59">
        <v>17966.900000000001</v>
      </c>
      <c r="D25" s="60">
        <v>2</v>
      </c>
      <c r="E25" s="61">
        <v>-17966.900000000001</v>
      </c>
      <c r="F25" s="62">
        <v>-2</v>
      </c>
      <c r="G25" s="63">
        <f t="shared" si="3"/>
        <v>0</v>
      </c>
      <c r="H25" s="62">
        <f t="shared" si="3"/>
        <v>0</v>
      </c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</row>
    <row r="26" spans="1:20" s="64" customFormat="1" ht="11.25" customHeight="1" outlineLevel="2" x14ac:dyDescent="0.2">
      <c r="A26" s="57"/>
      <c r="B26" s="58" t="s">
        <v>5</v>
      </c>
      <c r="C26" s="59">
        <v>17966.900000000001</v>
      </c>
      <c r="D26" s="60">
        <v>2</v>
      </c>
      <c r="E26" s="61">
        <v>-17966.900000000001</v>
      </c>
      <c r="F26" s="62">
        <v>-2</v>
      </c>
      <c r="G26" s="63">
        <f t="shared" si="3"/>
        <v>0</v>
      </c>
      <c r="H26" s="62">
        <f t="shared" si="3"/>
        <v>0</v>
      </c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</row>
    <row r="27" spans="1:20" s="64" customFormat="1" ht="11.25" customHeight="1" outlineLevel="2" x14ac:dyDescent="0.2">
      <c r="A27" s="57"/>
      <c r="B27" s="58" t="s">
        <v>6</v>
      </c>
      <c r="C27" s="59">
        <v>17966.900000000001</v>
      </c>
      <c r="D27" s="60">
        <v>2</v>
      </c>
      <c r="E27" s="61">
        <v>-17966.900000000001</v>
      </c>
      <c r="F27" s="62">
        <v>-2</v>
      </c>
      <c r="G27" s="63">
        <f t="shared" si="3"/>
        <v>0</v>
      </c>
      <c r="H27" s="62">
        <f t="shared" si="3"/>
        <v>0</v>
      </c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</row>
    <row r="28" spans="1:20" s="64" customFormat="1" ht="11.25" customHeight="1" outlineLevel="2" x14ac:dyDescent="0.2">
      <c r="A28" s="57"/>
      <c r="B28" s="58" t="s">
        <v>7</v>
      </c>
      <c r="C28" s="59">
        <v>17966.900000000001</v>
      </c>
      <c r="D28" s="60">
        <v>2</v>
      </c>
      <c r="E28" s="61">
        <v>-17966.900000000001</v>
      </c>
      <c r="F28" s="62">
        <v>-2</v>
      </c>
      <c r="G28" s="63">
        <f t="shared" si="3"/>
        <v>0</v>
      </c>
      <c r="H28" s="62">
        <f t="shared" si="3"/>
        <v>0</v>
      </c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</row>
    <row r="29" spans="1:20" s="64" customFormat="1" ht="11.25" customHeight="1" outlineLevel="2" x14ac:dyDescent="0.2">
      <c r="A29" s="57"/>
      <c r="B29" s="58" t="s">
        <v>8</v>
      </c>
      <c r="C29" s="59">
        <v>8983.4500000000007</v>
      </c>
      <c r="D29" s="60">
        <v>1</v>
      </c>
      <c r="E29" s="61">
        <v>-8983.4500000000007</v>
      </c>
      <c r="F29" s="62">
        <v>-1</v>
      </c>
      <c r="G29" s="63">
        <f t="shared" si="3"/>
        <v>0</v>
      </c>
      <c r="H29" s="62">
        <f t="shared" si="3"/>
        <v>0</v>
      </c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</row>
    <row r="30" spans="1:20" s="64" customFormat="1" ht="11.25" customHeight="1" outlineLevel="2" x14ac:dyDescent="0.2">
      <c r="A30" s="57"/>
      <c r="B30" s="58" t="s">
        <v>9</v>
      </c>
      <c r="C30" s="59">
        <v>8983.4500000000007</v>
      </c>
      <c r="D30" s="60">
        <v>1</v>
      </c>
      <c r="E30" s="61">
        <v>-8983.4500000000007</v>
      </c>
      <c r="F30" s="62">
        <v>-1</v>
      </c>
      <c r="G30" s="63">
        <f t="shared" si="3"/>
        <v>0</v>
      </c>
      <c r="H30" s="62">
        <f t="shared" si="3"/>
        <v>0</v>
      </c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</row>
    <row r="31" spans="1:20" s="64" customFormat="1" ht="11.25" customHeight="1" outlineLevel="2" x14ac:dyDescent="0.2">
      <c r="A31" s="57"/>
      <c r="B31" s="58" t="s">
        <v>10</v>
      </c>
      <c r="C31" s="59">
        <v>8983.4500000000007</v>
      </c>
      <c r="D31" s="60">
        <v>1</v>
      </c>
      <c r="E31" s="61">
        <v>-8983.4500000000007</v>
      </c>
      <c r="F31" s="62">
        <v>-1</v>
      </c>
      <c r="G31" s="63">
        <f t="shared" si="3"/>
        <v>0</v>
      </c>
      <c r="H31" s="62">
        <f t="shared" si="3"/>
        <v>0</v>
      </c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</row>
    <row r="32" spans="1:20" s="64" customFormat="1" ht="11.25" customHeight="1" outlineLevel="2" x14ac:dyDescent="0.2">
      <c r="A32" s="57"/>
      <c r="B32" s="58" t="s">
        <v>11</v>
      </c>
      <c r="C32" s="59">
        <v>8983.4500000000007</v>
      </c>
      <c r="D32" s="60">
        <v>1</v>
      </c>
      <c r="E32" s="61">
        <v>-8983.4500000000007</v>
      </c>
      <c r="F32" s="62">
        <v>-1</v>
      </c>
      <c r="G32" s="63">
        <f t="shared" si="3"/>
        <v>0</v>
      </c>
      <c r="H32" s="62">
        <f t="shared" si="3"/>
        <v>0</v>
      </c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</row>
    <row r="33" spans="1:20" s="64" customFormat="1" ht="13.5" customHeight="1" x14ac:dyDescent="0.2">
      <c r="A33" s="52" t="s">
        <v>98</v>
      </c>
      <c r="B33" s="209" t="s">
        <v>99</v>
      </c>
      <c r="C33" s="210"/>
      <c r="D33" s="210"/>
      <c r="E33" s="210"/>
      <c r="F33" s="210"/>
      <c r="G33" s="210"/>
      <c r="H33" s="211"/>
      <c r="I33" s="36"/>
      <c r="J33" s="36"/>
      <c r="K33" s="36"/>
      <c r="L33" s="36"/>
      <c r="M33" s="36"/>
      <c r="N33" s="36"/>
      <c r="O33" s="36"/>
      <c r="P33" s="36"/>
      <c r="Q33" s="36"/>
      <c r="R33" s="36"/>
      <c r="S33" s="36"/>
      <c r="T33" s="36"/>
    </row>
    <row r="34" spans="1:20" s="64" customFormat="1" ht="11.25" customHeight="1" outlineLevel="1" x14ac:dyDescent="0.2">
      <c r="A34" s="53"/>
      <c r="B34" s="54" t="s">
        <v>166</v>
      </c>
      <c r="C34" s="55">
        <f>SUM(C35:C46)</f>
        <v>1396280</v>
      </c>
      <c r="D34" s="56">
        <f t="shared" ref="D34:H34" si="4">SUM(D35:D46)</f>
        <v>500</v>
      </c>
      <c r="E34" s="55">
        <f t="shared" si="4"/>
        <v>-1396280</v>
      </c>
      <c r="F34" s="56">
        <f t="shared" si="4"/>
        <v>-500</v>
      </c>
      <c r="G34" s="55">
        <f t="shared" si="4"/>
        <v>0</v>
      </c>
      <c r="H34" s="56">
        <f t="shared" si="4"/>
        <v>0</v>
      </c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</row>
    <row r="35" spans="1:20" s="64" customFormat="1" ht="11.25" customHeight="1" outlineLevel="2" x14ac:dyDescent="0.2">
      <c r="A35" s="57"/>
      <c r="B35" s="58" t="s">
        <v>14</v>
      </c>
      <c r="C35" s="59">
        <v>117287.52</v>
      </c>
      <c r="D35" s="60">
        <v>42</v>
      </c>
      <c r="E35" s="61">
        <v>-117287.52</v>
      </c>
      <c r="F35" s="62">
        <v>-42</v>
      </c>
      <c r="G35" s="63">
        <f t="shared" ref="G35:H46" si="5">C35+E35</f>
        <v>0</v>
      </c>
      <c r="H35" s="62">
        <f t="shared" si="5"/>
        <v>0</v>
      </c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6"/>
    </row>
    <row r="36" spans="1:20" s="64" customFormat="1" ht="11.25" customHeight="1" outlineLevel="2" x14ac:dyDescent="0.2">
      <c r="A36" s="57"/>
      <c r="B36" s="58" t="s">
        <v>15</v>
      </c>
      <c r="C36" s="59">
        <v>117287.52</v>
      </c>
      <c r="D36" s="60">
        <v>42</v>
      </c>
      <c r="E36" s="61">
        <v>-117287.52</v>
      </c>
      <c r="F36" s="62">
        <v>-42</v>
      </c>
      <c r="G36" s="63">
        <f t="shared" si="5"/>
        <v>0</v>
      </c>
      <c r="H36" s="62">
        <f t="shared" si="5"/>
        <v>0</v>
      </c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</row>
    <row r="37" spans="1:20" s="64" customFormat="1" ht="11.25" customHeight="1" outlineLevel="2" x14ac:dyDescent="0.2">
      <c r="A37" s="57"/>
      <c r="B37" s="58" t="s">
        <v>16</v>
      </c>
      <c r="C37" s="59">
        <v>117287.52</v>
      </c>
      <c r="D37" s="60">
        <v>42</v>
      </c>
      <c r="E37" s="61">
        <v>-117287.52</v>
      </c>
      <c r="F37" s="62">
        <v>-42</v>
      </c>
      <c r="G37" s="63">
        <f t="shared" si="5"/>
        <v>0</v>
      </c>
      <c r="H37" s="62">
        <f t="shared" si="5"/>
        <v>0</v>
      </c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</row>
    <row r="38" spans="1:20" s="64" customFormat="1" ht="11.25" customHeight="1" outlineLevel="2" x14ac:dyDescent="0.2">
      <c r="A38" s="57"/>
      <c r="B38" s="58" t="s">
        <v>3</v>
      </c>
      <c r="C38" s="59">
        <v>117287.52</v>
      </c>
      <c r="D38" s="60">
        <v>42</v>
      </c>
      <c r="E38" s="61">
        <v>-117287.52</v>
      </c>
      <c r="F38" s="62">
        <v>-42</v>
      </c>
      <c r="G38" s="63">
        <f t="shared" si="5"/>
        <v>0</v>
      </c>
      <c r="H38" s="62">
        <f t="shared" si="5"/>
        <v>0</v>
      </c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</row>
    <row r="39" spans="1:20" s="64" customFormat="1" ht="11.25" customHeight="1" outlineLevel="2" x14ac:dyDescent="0.2">
      <c r="A39" s="57"/>
      <c r="B39" s="58" t="s">
        <v>4</v>
      </c>
      <c r="C39" s="59">
        <v>117287.52</v>
      </c>
      <c r="D39" s="60">
        <v>42</v>
      </c>
      <c r="E39" s="61">
        <v>-117287.52</v>
      </c>
      <c r="F39" s="62">
        <v>-42</v>
      </c>
      <c r="G39" s="63">
        <f t="shared" si="5"/>
        <v>0</v>
      </c>
      <c r="H39" s="62">
        <f t="shared" si="5"/>
        <v>0</v>
      </c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</row>
    <row r="40" spans="1:20" s="64" customFormat="1" ht="11.25" customHeight="1" outlineLevel="2" x14ac:dyDescent="0.2">
      <c r="A40" s="57"/>
      <c r="B40" s="58" t="s">
        <v>5</v>
      </c>
      <c r="C40" s="59">
        <v>117287.52</v>
      </c>
      <c r="D40" s="60">
        <v>42</v>
      </c>
      <c r="E40" s="61">
        <v>-117287.52</v>
      </c>
      <c r="F40" s="62">
        <v>-42</v>
      </c>
      <c r="G40" s="63">
        <f t="shared" si="5"/>
        <v>0</v>
      </c>
      <c r="H40" s="62">
        <f t="shared" si="5"/>
        <v>0</v>
      </c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</row>
    <row r="41" spans="1:20" s="64" customFormat="1" ht="11.25" customHeight="1" outlineLevel="2" x14ac:dyDescent="0.2">
      <c r="A41" s="57"/>
      <c r="B41" s="58" t="s">
        <v>6</v>
      </c>
      <c r="C41" s="59">
        <v>117287.52</v>
      </c>
      <c r="D41" s="60">
        <v>42</v>
      </c>
      <c r="E41" s="61">
        <v>-117287.52</v>
      </c>
      <c r="F41" s="62">
        <v>-42</v>
      </c>
      <c r="G41" s="63">
        <f t="shared" si="5"/>
        <v>0</v>
      </c>
      <c r="H41" s="62">
        <f t="shared" si="5"/>
        <v>0</v>
      </c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</row>
    <row r="42" spans="1:20" s="64" customFormat="1" ht="11.25" customHeight="1" outlineLevel="2" x14ac:dyDescent="0.2">
      <c r="A42" s="57"/>
      <c r="B42" s="58" t="s">
        <v>7</v>
      </c>
      <c r="C42" s="59">
        <v>117287.52</v>
      </c>
      <c r="D42" s="60">
        <v>42</v>
      </c>
      <c r="E42" s="61">
        <v>-117287.52</v>
      </c>
      <c r="F42" s="62">
        <v>-42</v>
      </c>
      <c r="G42" s="63">
        <f t="shared" si="5"/>
        <v>0</v>
      </c>
      <c r="H42" s="62">
        <f t="shared" si="5"/>
        <v>0</v>
      </c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</row>
    <row r="43" spans="1:20" s="64" customFormat="1" ht="11.25" customHeight="1" outlineLevel="2" x14ac:dyDescent="0.2">
      <c r="A43" s="57"/>
      <c r="B43" s="58" t="s">
        <v>8</v>
      </c>
      <c r="C43" s="59">
        <v>117287.52</v>
      </c>
      <c r="D43" s="60">
        <v>42</v>
      </c>
      <c r="E43" s="61">
        <v>-117287.52</v>
      </c>
      <c r="F43" s="62">
        <v>-42</v>
      </c>
      <c r="G43" s="63">
        <f t="shared" si="5"/>
        <v>0</v>
      </c>
      <c r="H43" s="62">
        <f t="shared" si="5"/>
        <v>0</v>
      </c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</row>
    <row r="44" spans="1:20" s="64" customFormat="1" ht="11.25" customHeight="1" outlineLevel="2" x14ac:dyDescent="0.2">
      <c r="A44" s="57"/>
      <c r="B44" s="58" t="s">
        <v>9</v>
      </c>
      <c r="C44" s="59">
        <v>117287.52</v>
      </c>
      <c r="D44" s="60">
        <v>42</v>
      </c>
      <c r="E44" s="61">
        <v>-117287.52</v>
      </c>
      <c r="F44" s="62">
        <v>-42</v>
      </c>
      <c r="G44" s="63">
        <f t="shared" si="5"/>
        <v>0</v>
      </c>
      <c r="H44" s="62">
        <f t="shared" si="5"/>
        <v>0</v>
      </c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</row>
    <row r="45" spans="1:20" s="64" customFormat="1" ht="11.25" customHeight="1" outlineLevel="2" x14ac:dyDescent="0.2">
      <c r="A45" s="57"/>
      <c r="B45" s="58" t="s">
        <v>10</v>
      </c>
      <c r="C45" s="59">
        <v>117287.52</v>
      </c>
      <c r="D45" s="60">
        <v>42</v>
      </c>
      <c r="E45" s="61">
        <v>-117287.52</v>
      </c>
      <c r="F45" s="62">
        <v>-42</v>
      </c>
      <c r="G45" s="63">
        <f t="shared" si="5"/>
        <v>0</v>
      </c>
      <c r="H45" s="62">
        <f t="shared" si="5"/>
        <v>0</v>
      </c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</row>
    <row r="46" spans="1:20" ht="11.25" customHeight="1" outlineLevel="2" x14ac:dyDescent="0.2">
      <c r="A46" s="57"/>
      <c r="B46" s="58" t="s">
        <v>11</v>
      </c>
      <c r="C46" s="59">
        <v>106117.28</v>
      </c>
      <c r="D46" s="60">
        <v>38</v>
      </c>
      <c r="E46" s="61">
        <v>-106117.28</v>
      </c>
      <c r="F46" s="62">
        <v>-38</v>
      </c>
      <c r="G46" s="63">
        <f t="shared" si="5"/>
        <v>0</v>
      </c>
      <c r="H46" s="62">
        <f t="shared" si="5"/>
        <v>0</v>
      </c>
    </row>
    <row r="47" spans="1:20" ht="13.5" customHeight="1" x14ac:dyDescent="0.2">
      <c r="A47" s="52" t="s">
        <v>65</v>
      </c>
      <c r="B47" s="209" t="s">
        <v>167</v>
      </c>
      <c r="C47" s="210"/>
      <c r="D47" s="210"/>
      <c r="E47" s="210"/>
      <c r="F47" s="210"/>
      <c r="G47" s="210"/>
      <c r="H47" s="211"/>
    </row>
    <row r="48" spans="1:20" ht="11.25" customHeight="1" outlineLevel="1" x14ac:dyDescent="0.2">
      <c r="A48" s="53"/>
      <c r="B48" s="54" t="s">
        <v>166</v>
      </c>
      <c r="C48" s="55">
        <f>SUM(C49:C60)</f>
        <v>32663355.629999999</v>
      </c>
      <c r="D48" s="56">
        <f t="shared" ref="D48:H48" si="6">SUM(D49:D60)</f>
        <v>20987</v>
      </c>
      <c r="E48" s="55">
        <f t="shared" si="6"/>
        <v>-4212954.74</v>
      </c>
      <c r="F48" s="56">
        <f t="shared" si="6"/>
        <v>-2390</v>
      </c>
      <c r="G48" s="55">
        <f t="shared" si="6"/>
        <v>28450400.890000001</v>
      </c>
      <c r="H48" s="56">
        <f t="shared" si="6"/>
        <v>18597</v>
      </c>
    </row>
    <row r="49" spans="1:20" ht="11.25" customHeight="1" outlineLevel="2" x14ac:dyDescent="0.2">
      <c r="A49" s="57"/>
      <c r="B49" s="58" t="s">
        <v>14</v>
      </c>
      <c r="C49" s="59">
        <v>2177495.56</v>
      </c>
      <c r="D49" s="60">
        <v>1435</v>
      </c>
      <c r="E49" s="61">
        <v>0</v>
      </c>
      <c r="F49" s="62">
        <v>0</v>
      </c>
      <c r="G49" s="63">
        <f t="shared" ref="G49:H60" si="7">C49+E49</f>
        <v>2177495.56</v>
      </c>
      <c r="H49" s="62">
        <f t="shared" si="7"/>
        <v>1435</v>
      </c>
    </row>
    <row r="50" spans="1:20" ht="11.25" customHeight="1" outlineLevel="2" x14ac:dyDescent="0.2">
      <c r="A50" s="57"/>
      <c r="B50" s="58" t="s">
        <v>15</v>
      </c>
      <c r="C50" s="59">
        <v>2123938.25</v>
      </c>
      <c r="D50" s="60">
        <v>1341</v>
      </c>
      <c r="E50" s="61">
        <v>0</v>
      </c>
      <c r="F50" s="62">
        <v>0</v>
      </c>
      <c r="G50" s="63">
        <f t="shared" si="7"/>
        <v>2123938.25</v>
      </c>
      <c r="H50" s="62">
        <f t="shared" si="7"/>
        <v>1341</v>
      </c>
    </row>
    <row r="51" spans="1:20" s="64" customFormat="1" ht="11.25" customHeight="1" outlineLevel="2" x14ac:dyDescent="0.2">
      <c r="A51" s="57"/>
      <c r="B51" s="58" t="s">
        <v>16</v>
      </c>
      <c r="C51" s="59">
        <v>2123938.25</v>
      </c>
      <c r="D51" s="60">
        <v>1341</v>
      </c>
      <c r="E51" s="61">
        <v>0</v>
      </c>
      <c r="F51" s="62">
        <v>0</v>
      </c>
      <c r="G51" s="63">
        <f t="shared" si="7"/>
        <v>2123938.25</v>
      </c>
      <c r="H51" s="62">
        <f t="shared" si="7"/>
        <v>1341</v>
      </c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</row>
    <row r="52" spans="1:20" s="64" customFormat="1" ht="11.25" customHeight="1" outlineLevel="2" x14ac:dyDescent="0.2">
      <c r="A52" s="57"/>
      <c r="B52" s="58" t="s">
        <v>3</v>
      </c>
      <c r="C52" s="59">
        <v>2123938.25</v>
      </c>
      <c r="D52" s="60">
        <v>1341</v>
      </c>
      <c r="E52" s="61">
        <v>0</v>
      </c>
      <c r="F52" s="62">
        <v>0</v>
      </c>
      <c r="G52" s="63">
        <f t="shared" si="7"/>
        <v>2123938.25</v>
      </c>
      <c r="H52" s="62">
        <f t="shared" si="7"/>
        <v>1341</v>
      </c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</row>
    <row r="53" spans="1:20" s="64" customFormat="1" ht="11.25" customHeight="1" outlineLevel="2" x14ac:dyDescent="0.2">
      <c r="A53" s="57"/>
      <c r="B53" s="58" t="s">
        <v>4</v>
      </c>
      <c r="C53" s="59">
        <v>2461516.84</v>
      </c>
      <c r="D53" s="60">
        <v>1555</v>
      </c>
      <c r="E53" s="61">
        <v>0</v>
      </c>
      <c r="F53" s="62">
        <v>0</v>
      </c>
      <c r="G53" s="63">
        <f t="shared" si="7"/>
        <v>2461516.84</v>
      </c>
      <c r="H53" s="62">
        <f t="shared" si="7"/>
        <v>1555</v>
      </c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</row>
    <row r="54" spans="1:20" s="64" customFormat="1" ht="11.25" customHeight="1" outlineLevel="2" x14ac:dyDescent="0.2">
      <c r="A54" s="57"/>
      <c r="B54" s="58" t="s">
        <v>5</v>
      </c>
      <c r="C54" s="59">
        <v>3819980.57</v>
      </c>
      <c r="D54" s="60">
        <v>2697</v>
      </c>
      <c r="E54" s="61">
        <v>0</v>
      </c>
      <c r="F54" s="62">
        <v>0</v>
      </c>
      <c r="G54" s="63">
        <f t="shared" si="7"/>
        <v>3819980.57</v>
      </c>
      <c r="H54" s="62">
        <f t="shared" si="7"/>
        <v>2697</v>
      </c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</row>
    <row r="55" spans="1:20" s="64" customFormat="1" ht="11.25" customHeight="1" outlineLevel="2" x14ac:dyDescent="0.2">
      <c r="A55" s="57"/>
      <c r="B55" s="58" t="s">
        <v>6</v>
      </c>
      <c r="C55" s="59">
        <v>2836954.82</v>
      </c>
      <c r="D55" s="60">
        <v>1793</v>
      </c>
      <c r="E55" s="61">
        <v>-804174.19</v>
      </c>
      <c r="F55" s="62">
        <v>-407</v>
      </c>
      <c r="G55" s="63">
        <f t="shared" si="7"/>
        <v>2032780.63</v>
      </c>
      <c r="H55" s="62">
        <f t="shared" si="7"/>
        <v>1386</v>
      </c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</row>
    <row r="56" spans="1:20" s="64" customFormat="1" ht="11.25" customHeight="1" outlineLevel="2" x14ac:dyDescent="0.2">
      <c r="A56" s="57"/>
      <c r="B56" s="58" t="s">
        <v>7</v>
      </c>
      <c r="C56" s="59">
        <v>2797517.95</v>
      </c>
      <c r="D56" s="60">
        <v>1769</v>
      </c>
      <c r="E56" s="61">
        <v>-236849.34</v>
      </c>
      <c r="F56" s="62">
        <v>-161</v>
      </c>
      <c r="G56" s="63">
        <f t="shared" si="7"/>
        <v>2560668.61</v>
      </c>
      <c r="H56" s="62">
        <f t="shared" si="7"/>
        <v>1608</v>
      </c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</row>
    <row r="57" spans="1:20" ht="11.25" customHeight="1" outlineLevel="2" x14ac:dyDescent="0.2">
      <c r="A57" s="57"/>
      <c r="B57" s="58" t="s">
        <v>8</v>
      </c>
      <c r="C57" s="59">
        <v>3133519.06</v>
      </c>
      <c r="D57" s="60">
        <v>1982</v>
      </c>
      <c r="E57" s="61">
        <v>-1219975.3500000001</v>
      </c>
      <c r="F57" s="62">
        <v>-738</v>
      </c>
      <c r="G57" s="63">
        <f t="shared" si="7"/>
        <v>1913543.71</v>
      </c>
      <c r="H57" s="62">
        <f t="shared" si="7"/>
        <v>1244</v>
      </c>
    </row>
    <row r="58" spans="1:20" ht="11.25" customHeight="1" outlineLevel="2" x14ac:dyDescent="0.2">
      <c r="A58" s="57"/>
      <c r="B58" s="58" t="s">
        <v>9</v>
      </c>
      <c r="C58" s="59">
        <v>2797517.95</v>
      </c>
      <c r="D58" s="60">
        <v>1769</v>
      </c>
      <c r="E58" s="61">
        <v>-650651.94999999995</v>
      </c>
      <c r="F58" s="62">
        <v>-361</v>
      </c>
      <c r="G58" s="63">
        <f t="shared" si="7"/>
        <v>2146866</v>
      </c>
      <c r="H58" s="62">
        <f t="shared" si="7"/>
        <v>1408</v>
      </c>
    </row>
    <row r="59" spans="1:20" ht="11.25" customHeight="1" outlineLevel="2" x14ac:dyDescent="0.2">
      <c r="A59" s="57"/>
      <c r="B59" s="58" t="s">
        <v>10</v>
      </c>
      <c r="C59" s="59">
        <v>3133519.06</v>
      </c>
      <c r="D59" s="60">
        <v>1982</v>
      </c>
      <c r="E59" s="61">
        <v>-650651.94999999995</v>
      </c>
      <c r="F59" s="62">
        <v>-361</v>
      </c>
      <c r="G59" s="63">
        <f t="shared" si="7"/>
        <v>2482867.11</v>
      </c>
      <c r="H59" s="62">
        <f t="shared" si="7"/>
        <v>1621</v>
      </c>
    </row>
    <row r="60" spans="1:20" ht="11.25" customHeight="1" outlineLevel="2" x14ac:dyDescent="0.2">
      <c r="A60" s="57"/>
      <c r="B60" s="58" t="s">
        <v>11</v>
      </c>
      <c r="C60" s="59">
        <v>3133519.07</v>
      </c>
      <c r="D60" s="60">
        <v>1982</v>
      </c>
      <c r="E60" s="61">
        <v>-650651.96</v>
      </c>
      <c r="F60" s="62">
        <v>-362</v>
      </c>
      <c r="G60" s="63">
        <f t="shared" si="7"/>
        <v>2482867.11</v>
      </c>
      <c r="H60" s="62">
        <f t="shared" si="7"/>
        <v>1620</v>
      </c>
    </row>
    <row r="61" spans="1:20" ht="13.5" customHeight="1" x14ac:dyDescent="0.2">
      <c r="A61" s="52" t="s">
        <v>113</v>
      </c>
      <c r="B61" s="209" t="s">
        <v>114</v>
      </c>
      <c r="C61" s="210"/>
      <c r="D61" s="210"/>
      <c r="E61" s="210"/>
      <c r="F61" s="210"/>
      <c r="G61" s="210"/>
      <c r="H61" s="211"/>
    </row>
    <row r="62" spans="1:20" ht="11.25" customHeight="1" outlineLevel="1" x14ac:dyDescent="0.2">
      <c r="A62" s="53"/>
      <c r="B62" s="54" t="s">
        <v>166</v>
      </c>
      <c r="C62" s="55">
        <f>SUM(C63:C74)</f>
        <v>14711848.01</v>
      </c>
      <c r="D62" s="56">
        <f t="shared" ref="D62:H62" si="8">SUM(D63:D74)</f>
        <v>9388</v>
      </c>
      <c r="E62" s="55">
        <f t="shared" si="8"/>
        <v>776001.38</v>
      </c>
      <c r="F62" s="56">
        <f t="shared" si="8"/>
        <v>559</v>
      </c>
      <c r="G62" s="55">
        <f t="shared" si="8"/>
        <v>15487849.390000001</v>
      </c>
      <c r="H62" s="56">
        <f t="shared" si="8"/>
        <v>9947</v>
      </c>
    </row>
    <row r="63" spans="1:20" ht="11.25" customHeight="1" outlineLevel="2" x14ac:dyDescent="0.2">
      <c r="A63" s="57"/>
      <c r="B63" s="58" t="s">
        <v>14</v>
      </c>
      <c r="C63" s="59">
        <v>1030009.59</v>
      </c>
      <c r="D63" s="60">
        <v>655</v>
      </c>
      <c r="E63" s="61">
        <v>0</v>
      </c>
      <c r="F63" s="62">
        <v>0</v>
      </c>
      <c r="G63" s="63">
        <f t="shared" ref="G63:H74" si="9">C63+E63</f>
        <v>1030009.59</v>
      </c>
      <c r="H63" s="62">
        <f t="shared" si="9"/>
        <v>655</v>
      </c>
    </row>
    <row r="64" spans="1:20" s="64" customFormat="1" ht="11.25" customHeight="1" outlineLevel="2" x14ac:dyDescent="0.2">
      <c r="A64" s="57"/>
      <c r="B64" s="58" t="s">
        <v>15</v>
      </c>
      <c r="C64" s="59">
        <v>1196446.4099999999</v>
      </c>
      <c r="D64" s="60">
        <v>759</v>
      </c>
      <c r="E64" s="61">
        <v>0</v>
      </c>
      <c r="F64" s="62">
        <v>0</v>
      </c>
      <c r="G64" s="63">
        <f t="shared" si="9"/>
        <v>1196446.4099999999</v>
      </c>
      <c r="H64" s="62">
        <f t="shared" si="9"/>
        <v>759</v>
      </c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</row>
    <row r="65" spans="1:20" s="64" customFormat="1" ht="11.25" customHeight="1" outlineLevel="2" x14ac:dyDescent="0.2">
      <c r="A65" s="57"/>
      <c r="B65" s="58" t="s">
        <v>16</v>
      </c>
      <c r="C65" s="59">
        <v>1196446.4099999999</v>
      </c>
      <c r="D65" s="60">
        <v>759</v>
      </c>
      <c r="E65" s="61">
        <v>0</v>
      </c>
      <c r="F65" s="62">
        <v>0</v>
      </c>
      <c r="G65" s="63">
        <f t="shared" si="9"/>
        <v>1196446.4099999999</v>
      </c>
      <c r="H65" s="62">
        <f t="shared" si="9"/>
        <v>759</v>
      </c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</row>
    <row r="66" spans="1:20" s="64" customFormat="1" ht="11.25" customHeight="1" outlineLevel="2" x14ac:dyDescent="0.2">
      <c r="A66" s="57"/>
      <c r="B66" s="58" t="s">
        <v>3</v>
      </c>
      <c r="C66" s="59">
        <v>1196446.4099999999</v>
      </c>
      <c r="D66" s="60">
        <v>759</v>
      </c>
      <c r="E66" s="61">
        <v>0</v>
      </c>
      <c r="F66" s="62">
        <v>0</v>
      </c>
      <c r="G66" s="63">
        <f t="shared" si="9"/>
        <v>1196446.4099999999</v>
      </c>
      <c r="H66" s="62">
        <f t="shared" si="9"/>
        <v>759</v>
      </c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</row>
    <row r="67" spans="1:20" s="64" customFormat="1" ht="11.25" customHeight="1" outlineLevel="2" x14ac:dyDescent="0.2">
      <c r="A67" s="57"/>
      <c r="B67" s="58" t="s">
        <v>4</v>
      </c>
      <c r="C67" s="59">
        <v>1196446.4099999999</v>
      </c>
      <c r="D67" s="60">
        <v>758</v>
      </c>
      <c r="E67" s="61">
        <v>0</v>
      </c>
      <c r="F67" s="62">
        <v>0</v>
      </c>
      <c r="G67" s="63">
        <f t="shared" si="9"/>
        <v>1196446.4099999999</v>
      </c>
      <c r="H67" s="62">
        <f t="shared" si="9"/>
        <v>758</v>
      </c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</row>
    <row r="68" spans="1:20" s="64" customFormat="1" ht="11.25" customHeight="1" outlineLevel="2" x14ac:dyDescent="0.2">
      <c r="A68" s="57"/>
      <c r="B68" s="58" t="s">
        <v>5</v>
      </c>
      <c r="C68" s="59">
        <v>1683521.67</v>
      </c>
      <c r="D68" s="60">
        <v>1128</v>
      </c>
      <c r="E68" s="61">
        <v>0</v>
      </c>
      <c r="F68" s="62">
        <v>0</v>
      </c>
      <c r="G68" s="63">
        <f t="shared" si="9"/>
        <v>1683521.67</v>
      </c>
      <c r="H68" s="62">
        <f t="shared" si="9"/>
        <v>1128</v>
      </c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</row>
    <row r="69" spans="1:20" s="64" customFormat="1" ht="11.25" customHeight="1" outlineLevel="2" x14ac:dyDescent="0.2">
      <c r="A69" s="57"/>
      <c r="B69" s="58" t="s">
        <v>6</v>
      </c>
      <c r="C69" s="59">
        <v>1223989.1499999999</v>
      </c>
      <c r="D69" s="60">
        <v>776</v>
      </c>
      <c r="E69" s="61">
        <v>0</v>
      </c>
      <c r="F69" s="62">
        <v>0</v>
      </c>
      <c r="G69" s="63">
        <f t="shared" si="9"/>
        <v>1223989.1499999999</v>
      </c>
      <c r="H69" s="62">
        <f t="shared" si="9"/>
        <v>776</v>
      </c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</row>
    <row r="70" spans="1:20" ht="11.25" customHeight="1" outlineLevel="2" x14ac:dyDescent="0.2">
      <c r="A70" s="57"/>
      <c r="B70" s="58" t="s">
        <v>7</v>
      </c>
      <c r="C70" s="59">
        <v>1196446.4099999999</v>
      </c>
      <c r="D70" s="60">
        <v>758</v>
      </c>
      <c r="E70" s="61">
        <v>0</v>
      </c>
      <c r="F70" s="62">
        <v>0</v>
      </c>
      <c r="G70" s="63">
        <f t="shared" si="9"/>
        <v>1196446.4099999999</v>
      </c>
      <c r="H70" s="62">
        <f t="shared" si="9"/>
        <v>758</v>
      </c>
    </row>
    <row r="71" spans="1:20" ht="11.25" customHeight="1" outlineLevel="2" x14ac:dyDescent="0.2">
      <c r="A71" s="57"/>
      <c r="B71" s="58" t="s">
        <v>8</v>
      </c>
      <c r="C71" s="59">
        <v>1196446.4099999999</v>
      </c>
      <c r="D71" s="60">
        <v>758</v>
      </c>
      <c r="E71" s="61">
        <v>499688.17</v>
      </c>
      <c r="F71" s="62">
        <v>350</v>
      </c>
      <c r="G71" s="63">
        <f t="shared" si="9"/>
        <v>1696134.58</v>
      </c>
      <c r="H71" s="62">
        <f t="shared" si="9"/>
        <v>1108</v>
      </c>
    </row>
    <row r="72" spans="1:20" ht="11.25" customHeight="1" outlineLevel="2" x14ac:dyDescent="0.2">
      <c r="A72" s="57"/>
      <c r="B72" s="58" t="s">
        <v>9</v>
      </c>
      <c r="C72" s="59">
        <v>1196446.4099999999</v>
      </c>
      <c r="D72" s="60">
        <v>758</v>
      </c>
      <c r="E72" s="61">
        <v>92104.4</v>
      </c>
      <c r="F72" s="62">
        <v>70</v>
      </c>
      <c r="G72" s="63">
        <f t="shared" si="9"/>
        <v>1288550.81</v>
      </c>
      <c r="H72" s="62">
        <f t="shared" si="9"/>
        <v>828</v>
      </c>
    </row>
    <row r="73" spans="1:20" ht="11.25" customHeight="1" outlineLevel="2" x14ac:dyDescent="0.2">
      <c r="A73" s="57"/>
      <c r="B73" s="58" t="s">
        <v>10</v>
      </c>
      <c r="C73" s="59">
        <v>1196446.4099999999</v>
      </c>
      <c r="D73" s="60">
        <v>758</v>
      </c>
      <c r="E73" s="61">
        <v>92104.4</v>
      </c>
      <c r="F73" s="62">
        <v>70</v>
      </c>
      <c r="G73" s="63">
        <f t="shared" si="9"/>
        <v>1288550.81</v>
      </c>
      <c r="H73" s="62">
        <f t="shared" si="9"/>
        <v>828</v>
      </c>
    </row>
    <row r="74" spans="1:20" ht="11.25" customHeight="1" outlineLevel="2" x14ac:dyDescent="0.2">
      <c r="A74" s="57"/>
      <c r="B74" s="58" t="s">
        <v>11</v>
      </c>
      <c r="C74" s="59">
        <v>1202756.32</v>
      </c>
      <c r="D74" s="60">
        <v>762</v>
      </c>
      <c r="E74" s="61">
        <v>92104.41</v>
      </c>
      <c r="F74" s="62">
        <v>69</v>
      </c>
      <c r="G74" s="63">
        <f t="shared" si="9"/>
        <v>1294860.73</v>
      </c>
      <c r="H74" s="62">
        <f t="shared" si="9"/>
        <v>831</v>
      </c>
    </row>
    <row r="75" spans="1:20" ht="13.5" customHeight="1" x14ac:dyDescent="0.2">
      <c r="A75" s="52" t="s">
        <v>1</v>
      </c>
      <c r="B75" s="209" t="s">
        <v>2</v>
      </c>
      <c r="C75" s="210"/>
      <c r="D75" s="210"/>
      <c r="E75" s="210"/>
      <c r="F75" s="210"/>
      <c r="G75" s="210"/>
      <c r="H75" s="211"/>
    </row>
    <row r="76" spans="1:20" ht="11.25" customHeight="1" outlineLevel="1" x14ac:dyDescent="0.2">
      <c r="A76" s="53"/>
      <c r="B76" s="54" t="s">
        <v>166</v>
      </c>
      <c r="C76" s="55">
        <f>SUM(C77:C88)</f>
        <v>3154940</v>
      </c>
      <c r="D76" s="56">
        <f t="shared" ref="D76:H76" si="10">SUM(D77:D88)</f>
        <v>2000</v>
      </c>
      <c r="E76" s="55">
        <f t="shared" si="10"/>
        <v>-1590550.75</v>
      </c>
      <c r="F76" s="56">
        <f t="shared" si="10"/>
        <v>-1005</v>
      </c>
      <c r="G76" s="55">
        <f t="shared" si="10"/>
        <v>1564389.25</v>
      </c>
      <c r="H76" s="56">
        <f t="shared" si="10"/>
        <v>995</v>
      </c>
    </row>
    <row r="77" spans="1:20" ht="11.25" customHeight="1" outlineLevel="2" x14ac:dyDescent="0.2">
      <c r="A77" s="57"/>
      <c r="B77" s="58" t="s">
        <v>14</v>
      </c>
      <c r="C77" s="59">
        <v>263437.49</v>
      </c>
      <c r="D77" s="60">
        <v>167</v>
      </c>
      <c r="E77" s="61">
        <v>-260563.46</v>
      </c>
      <c r="F77" s="62">
        <v>-165</v>
      </c>
      <c r="G77" s="63">
        <f t="shared" ref="G77:H88" si="11">C77+E77</f>
        <v>2874.03</v>
      </c>
      <c r="H77" s="62">
        <f t="shared" si="11"/>
        <v>2</v>
      </c>
    </row>
    <row r="78" spans="1:20" ht="11.25" customHeight="1" outlineLevel="2" x14ac:dyDescent="0.2">
      <c r="A78" s="57"/>
      <c r="B78" s="58" t="s">
        <v>15</v>
      </c>
      <c r="C78" s="59">
        <v>263437.49</v>
      </c>
      <c r="D78" s="60">
        <v>167</v>
      </c>
      <c r="E78" s="61">
        <v>-262285.90000000002</v>
      </c>
      <c r="F78" s="62">
        <v>-166</v>
      </c>
      <c r="G78" s="63">
        <f t="shared" si="11"/>
        <v>1151.5899999999999</v>
      </c>
      <c r="H78" s="62">
        <f t="shared" si="11"/>
        <v>1</v>
      </c>
    </row>
    <row r="79" spans="1:20" ht="11.25" customHeight="1" outlineLevel="2" x14ac:dyDescent="0.2">
      <c r="A79" s="57"/>
      <c r="B79" s="58" t="s">
        <v>16</v>
      </c>
      <c r="C79" s="59">
        <v>263437.49</v>
      </c>
      <c r="D79" s="60">
        <v>167</v>
      </c>
      <c r="E79" s="61">
        <v>-168063.58</v>
      </c>
      <c r="F79" s="62">
        <v>-107</v>
      </c>
      <c r="G79" s="63">
        <f t="shared" si="11"/>
        <v>95373.91</v>
      </c>
      <c r="H79" s="62">
        <f t="shared" si="11"/>
        <v>60</v>
      </c>
    </row>
    <row r="80" spans="1:20" s="64" customFormat="1" ht="11.25" customHeight="1" outlineLevel="2" x14ac:dyDescent="0.2">
      <c r="A80" s="57"/>
      <c r="B80" s="58" t="s">
        <v>3</v>
      </c>
      <c r="C80" s="59">
        <v>263437.49</v>
      </c>
      <c r="D80" s="60">
        <v>167</v>
      </c>
      <c r="E80" s="61">
        <v>-72329.59</v>
      </c>
      <c r="F80" s="62">
        <v>-46</v>
      </c>
      <c r="G80" s="63">
        <f t="shared" si="11"/>
        <v>191107.9</v>
      </c>
      <c r="H80" s="62">
        <f t="shared" si="11"/>
        <v>121</v>
      </c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</row>
    <row r="81" spans="1:20" s="64" customFormat="1" ht="11.25" customHeight="1" outlineLevel="2" x14ac:dyDescent="0.2">
      <c r="A81" s="57"/>
      <c r="B81" s="58" t="s">
        <v>4</v>
      </c>
      <c r="C81" s="59">
        <v>263437.49</v>
      </c>
      <c r="D81" s="60">
        <v>167</v>
      </c>
      <c r="E81" s="61">
        <v>-61946.7</v>
      </c>
      <c r="F81" s="62">
        <v>-39</v>
      </c>
      <c r="G81" s="63">
        <f t="shared" si="11"/>
        <v>201490.79</v>
      </c>
      <c r="H81" s="62">
        <f t="shared" si="11"/>
        <v>128</v>
      </c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</row>
    <row r="82" spans="1:20" s="64" customFormat="1" ht="11.25" customHeight="1" outlineLevel="2" x14ac:dyDescent="0.2">
      <c r="A82" s="57"/>
      <c r="B82" s="58" t="s">
        <v>5</v>
      </c>
      <c r="C82" s="59">
        <v>263437.49</v>
      </c>
      <c r="D82" s="60">
        <v>167</v>
      </c>
      <c r="E82" s="61">
        <v>-22084.58</v>
      </c>
      <c r="F82" s="62">
        <v>-14</v>
      </c>
      <c r="G82" s="63">
        <f t="shared" si="11"/>
        <v>241352.91</v>
      </c>
      <c r="H82" s="62">
        <f t="shared" si="11"/>
        <v>153</v>
      </c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</row>
    <row r="83" spans="1:20" ht="11.25" customHeight="1" outlineLevel="2" x14ac:dyDescent="0.2">
      <c r="A83" s="57"/>
      <c r="B83" s="58" t="s">
        <v>6</v>
      </c>
      <c r="C83" s="59">
        <v>263437.49</v>
      </c>
      <c r="D83" s="60">
        <v>167</v>
      </c>
      <c r="E83" s="61">
        <v>-66779.56</v>
      </c>
      <c r="F83" s="62">
        <v>-42</v>
      </c>
      <c r="G83" s="63">
        <f t="shared" si="11"/>
        <v>196657.93</v>
      </c>
      <c r="H83" s="62">
        <f t="shared" si="11"/>
        <v>125</v>
      </c>
    </row>
    <row r="84" spans="1:20" ht="11.25" customHeight="1" outlineLevel="2" x14ac:dyDescent="0.2">
      <c r="A84" s="57"/>
      <c r="B84" s="58" t="s">
        <v>7</v>
      </c>
      <c r="C84" s="59">
        <v>263437.49</v>
      </c>
      <c r="D84" s="60">
        <v>167</v>
      </c>
      <c r="E84" s="61">
        <v>-134915.54999999999</v>
      </c>
      <c r="F84" s="62">
        <v>-103</v>
      </c>
      <c r="G84" s="63">
        <f t="shared" si="11"/>
        <v>128521.94</v>
      </c>
      <c r="H84" s="62">
        <f t="shared" si="11"/>
        <v>64</v>
      </c>
    </row>
    <row r="85" spans="1:20" ht="11.25" customHeight="1" outlineLevel="2" x14ac:dyDescent="0.2">
      <c r="A85" s="57"/>
      <c r="B85" s="58" t="s">
        <v>8</v>
      </c>
      <c r="C85" s="59">
        <v>263437.49</v>
      </c>
      <c r="D85" s="60">
        <v>167</v>
      </c>
      <c r="E85" s="61">
        <v>-148676.54999999999</v>
      </c>
      <c r="F85" s="62">
        <v>-75</v>
      </c>
      <c r="G85" s="63">
        <f t="shared" si="11"/>
        <v>114760.94</v>
      </c>
      <c r="H85" s="62">
        <f t="shared" si="11"/>
        <v>92</v>
      </c>
    </row>
    <row r="86" spans="1:20" ht="11.25" customHeight="1" outlineLevel="2" x14ac:dyDescent="0.2">
      <c r="A86" s="57"/>
      <c r="B86" s="58" t="s">
        <v>9</v>
      </c>
      <c r="C86" s="59">
        <v>263437.49</v>
      </c>
      <c r="D86" s="60">
        <v>167</v>
      </c>
      <c r="E86" s="61">
        <v>-130968.43</v>
      </c>
      <c r="F86" s="62">
        <v>-83</v>
      </c>
      <c r="G86" s="63">
        <f t="shared" si="11"/>
        <v>132469.06</v>
      </c>
      <c r="H86" s="62">
        <f t="shared" si="11"/>
        <v>84</v>
      </c>
    </row>
    <row r="87" spans="1:20" ht="11.25" customHeight="1" outlineLevel="2" x14ac:dyDescent="0.2">
      <c r="A87" s="57"/>
      <c r="B87" s="58" t="s">
        <v>10</v>
      </c>
      <c r="C87" s="59">
        <v>263437.49</v>
      </c>
      <c r="D87" s="60">
        <v>167</v>
      </c>
      <c r="E87" s="61">
        <v>-130968.43</v>
      </c>
      <c r="F87" s="62">
        <v>-83</v>
      </c>
      <c r="G87" s="63">
        <f t="shared" si="11"/>
        <v>132469.06</v>
      </c>
      <c r="H87" s="62">
        <f t="shared" si="11"/>
        <v>84</v>
      </c>
    </row>
    <row r="88" spans="1:20" ht="11.25" customHeight="1" outlineLevel="2" x14ac:dyDescent="0.2">
      <c r="A88" s="57"/>
      <c r="B88" s="58" t="s">
        <v>11</v>
      </c>
      <c r="C88" s="59">
        <v>257127.61</v>
      </c>
      <c r="D88" s="60">
        <v>163</v>
      </c>
      <c r="E88" s="61">
        <v>-130968.42</v>
      </c>
      <c r="F88" s="62">
        <v>-82</v>
      </c>
      <c r="G88" s="63">
        <f t="shared" si="11"/>
        <v>126159.19</v>
      </c>
      <c r="H88" s="62">
        <f t="shared" si="11"/>
        <v>81</v>
      </c>
    </row>
    <row r="89" spans="1:20" ht="13.5" customHeight="1" x14ac:dyDescent="0.2">
      <c r="A89" s="52" t="s">
        <v>104</v>
      </c>
      <c r="B89" s="209" t="s">
        <v>105</v>
      </c>
      <c r="C89" s="210"/>
      <c r="D89" s="210"/>
      <c r="E89" s="210"/>
      <c r="F89" s="210"/>
      <c r="G89" s="210"/>
      <c r="H89" s="211"/>
    </row>
    <row r="90" spans="1:20" ht="11.25" customHeight="1" outlineLevel="1" x14ac:dyDescent="0.2">
      <c r="A90" s="53"/>
      <c r="B90" s="54" t="s">
        <v>166</v>
      </c>
      <c r="C90" s="55">
        <f>SUM(C91:C102)</f>
        <v>6341678.0999999996</v>
      </c>
      <c r="D90" s="56">
        <f t="shared" ref="D90:H90" si="12">SUM(D91:D102)</f>
        <v>4021</v>
      </c>
      <c r="E90" s="55">
        <f t="shared" si="12"/>
        <v>-324150.06</v>
      </c>
      <c r="F90" s="56">
        <f t="shared" si="12"/>
        <v>-194</v>
      </c>
      <c r="G90" s="55">
        <f t="shared" si="12"/>
        <v>6017528.04</v>
      </c>
      <c r="H90" s="56">
        <f t="shared" si="12"/>
        <v>3827</v>
      </c>
    </row>
    <row r="91" spans="1:20" ht="11.25" customHeight="1" outlineLevel="2" x14ac:dyDescent="0.2">
      <c r="A91" s="57"/>
      <c r="B91" s="58" t="s">
        <v>14</v>
      </c>
      <c r="C91" s="59">
        <v>500057.99</v>
      </c>
      <c r="D91" s="60">
        <v>317</v>
      </c>
      <c r="E91" s="61">
        <v>0</v>
      </c>
      <c r="F91" s="62">
        <v>0</v>
      </c>
      <c r="G91" s="63">
        <f t="shared" ref="G91:H102" si="13">C91+E91</f>
        <v>500057.99</v>
      </c>
      <c r="H91" s="62">
        <f t="shared" si="13"/>
        <v>317</v>
      </c>
    </row>
    <row r="92" spans="1:20" ht="11.25" customHeight="1" outlineLevel="2" x14ac:dyDescent="0.2">
      <c r="A92" s="57"/>
      <c r="B92" s="58" t="s">
        <v>15</v>
      </c>
      <c r="C92" s="59">
        <v>500057.99</v>
      </c>
      <c r="D92" s="60">
        <v>317</v>
      </c>
      <c r="E92" s="61">
        <v>0</v>
      </c>
      <c r="F92" s="62">
        <v>0</v>
      </c>
      <c r="G92" s="63">
        <f t="shared" si="13"/>
        <v>500057.99</v>
      </c>
      <c r="H92" s="62">
        <f t="shared" si="13"/>
        <v>317</v>
      </c>
    </row>
    <row r="93" spans="1:20" s="64" customFormat="1" ht="11.25" customHeight="1" outlineLevel="2" x14ac:dyDescent="0.2">
      <c r="A93" s="57"/>
      <c r="B93" s="58" t="s">
        <v>16</v>
      </c>
      <c r="C93" s="59">
        <v>500057.99</v>
      </c>
      <c r="D93" s="60">
        <v>317</v>
      </c>
      <c r="E93" s="61">
        <v>0</v>
      </c>
      <c r="F93" s="62">
        <v>0</v>
      </c>
      <c r="G93" s="63">
        <f t="shared" si="13"/>
        <v>500057.99</v>
      </c>
      <c r="H93" s="62">
        <f t="shared" si="13"/>
        <v>317</v>
      </c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</row>
    <row r="94" spans="1:20" s="64" customFormat="1" ht="11.25" customHeight="1" outlineLevel="2" x14ac:dyDescent="0.2">
      <c r="A94" s="57"/>
      <c r="B94" s="58" t="s">
        <v>3</v>
      </c>
      <c r="C94" s="59">
        <v>500057.99</v>
      </c>
      <c r="D94" s="60">
        <v>317</v>
      </c>
      <c r="E94" s="61">
        <v>0</v>
      </c>
      <c r="F94" s="62">
        <v>0</v>
      </c>
      <c r="G94" s="63">
        <f t="shared" si="13"/>
        <v>500057.99</v>
      </c>
      <c r="H94" s="62">
        <f t="shared" si="13"/>
        <v>317</v>
      </c>
      <c r="I94" s="36"/>
      <c r="J94" s="36"/>
      <c r="K94" s="36"/>
      <c r="L94" s="36"/>
      <c r="M94" s="36"/>
      <c r="N94" s="36"/>
      <c r="O94" s="36"/>
      <c r="P94" s="36"/>
      <c r="Q94" s="36"/>
      <c r="R94" s="36"/>
      <c r="S94" s="36"/>
      <c r="T94" s="36"/>
    </row>
    <row r="95" spans="1:20" s="64" customFormat="1" ht="11.25" customHeight="1" outlineLevel="2" x14ac:dyDescent="0.2">
      <c r="A95" s="57"/>
      <c r="B95" s="58" t="s">
        <v>4</v>
      </c>
      <c r="C95" s="59">
        <v>500057.99</v>
      </c>
      <c r="D95" s="60">
        <v>317</v>
      </c>
      <c r="E95" s="61">
        <v>0</v>
      </c>
      <c r="F95" s="62">
        <v>0</v>
      </c>
      <c r="G95" s="63">
        <f t="shared" si="13"/>
        <v>500057.99</v>
      </c>
      <c r="H95" s="62">
        <f t="shared" si="13"/>
        <v>317</v>
      </c>
      <c r="I95" s="36"/>
      <c r="J95" s="36"/>
      <c r="K95" s="36"/>
      <c r="L95" s="36"/>
      <c r="M95" s="36"/>
      <c r="N95" s="36"/>
      <c r="O95" s="36"/>
      <c r="P95" s="36"/>
      <c r="Q95" s="36"/>
      <c r="R95" s="36"/>
      <c r="S95" s="36"/>
      <c r="T95" s="36"/>
    </row>
    <row r="96" spans="1:20" s="64" customFormat="1" ht="11.25" customHeight="1" outlineLevel="2" x14ac:dyDescent="0.2">
      <c r="A96" s="57"/>
      <c r="B96" s="58" t="s">
        <v>5</v>
      </c>
      <c r="C96" s="59">
        <v>828420.41</v>
      </c>
      <c r="D96" s="60">
        <v>526</v>
      </c>
      <c r="E96" s="61">
        <v>0</v>
      </c>
      <c r="F96" s="62">
        <v>0</v>
      </c>
      <c r="G96" s="63">
        <f t="shared" si="13"/>
        <v>828420.41</v>
      </c>
      <c r="H96" s="62">
        <f t="shared" si="13"/>
        <v>526</v>
      </c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</row>
    <row r="97" spans="1:20" s="64" customFormat="1" ht="11.25" customHeight="1" outlineLevel="2" x14ac:dyDescent="0.2">
      <c r="A97" s="57"/>
      <c r="B97" s="58" t="s">
        <v>6</v>
      </c>
      <c r="C97" s="59">
        <v>518987.67</v>
      </c>
      <c r="D97" s="60">
        <v>329</v>
      </c>
      <c r="E97" s="61">
        <v>-91793.41</v>
      </c>
      <c r="F97" s="62">
        <v>-55</v>
      </c>
      <c r="G97" s="63">
        <f t="shared" si="13"/>
        <v>427194.26</v>
      </c>
      <c r="H97" s="62">
        <f t="shared" si="13"/>
        <v>274</v>
      </c>
      <c r="I97" s="36"/>
      <c r="J97" s="36"/>
      <c r="K97" s="36"/>
      <c r="L97" s="36"/>
      <c r="M97" s="36"/>
      <c r="N97" s="36"/>
      <c r="O97" s="36"/>
      <c r="P97" s="36"/>
      <c r="Q97" s="36"/>
      <c r="R97" s="36"/>
      <c r="S97" s="36"/>
      <c r="T97" s="36"/>
    </row>
    <row r="98" spans="1:20" s="64" customFormat="1" ht="11.25" customHeight="1" outlineLevel="2" x14ac:dyDescent="0.2">
      <c r="A98" s="57"/>
      <c r="B98" s="58" t="s">
        <v>7</v>
      </c>
      <c r="C98" s="59">
        <v>500057.99</v>
      </c>
      <c r="D98" s="60">
        <v>317</v>
      </c>
      <c r="E98" s="61">
        <v>-77896.25</v>
      </c>
      <c r="F98" s="62">
        <v>-46</v>
      </c>
      <c r="G98" s="63">
        <f t="shared" si="13"/>
        <v>422161.74</v>
      </c>
      <c r="H98" s="62">
        <f t="shared" si="13"/>
        <v>271</v>
      </c>
      <c r="I98" s="36"/>
      <c r="J98" s="36"/>
      <c r="K98" s="36"/>
      <c r="L98" s="36"/>
      <c r="M98" s="36"/>
      <c r="N98" s="36"/>
      <c r="O98" s="36"/>
      <c r="P98" s="36"/>
      <c r="Q98" s="36"/>
      <c r="R98" s="36"/>
      <c r="S98" s="36"/>
      <c r="T98" s="36"/>
    </row>
    <row r="99" spans="1:20" s="64" customFormat="1" ht="11.25" customHeight="1" outlineLevel="2" x14ac:dyDescent="0.2">
      <c r="A99" s="57"/>
      <c r="B99" s="58" t="s">
        <v>8</v>
      </c>
      <c r="C99" s="59">
        <v>500057.99</v>
      </c>
      <c r="D99" s="60">
        <v>317</v>
      </c>
      <c r="E99" s="61">
        <v>-154460.4</v>
      </c>
      <c r="F99" s="62">
        <v>-93</v>
      </c>
      <c r="G99" s="63">
        <f t="shared" si="13"/>
        <v>345597.59</v>
      </c>
      <c r="H99" s="62">
        <f t="shared" si="13"/>
        <v>224</v>
      </c>
      <c r="I99" s="36"/>
      <c r="J99" s="36"/>
      <c r="K99" s="36"/>
      <c r="L99" s="36"/>
      <c r="M99" s="36"/>
      <c r="N99" s="36"/>
      <c r="O99" s="36"/>
      <c r="P99" s="36"/>
      <c r="Q99" s="36"/>
      <c r="R99" s="36"/>
      <c r="S99" s="36"/>
      <c r="T99" s="36"/>
    </row>
    <row r="100" spans="1:20" ht="11.25" customHeight="1" outlineLevel="2" x14ac:dyDescent="0.2">
      <c r="A100" s="57"/>
      <c r="B100" s="58" t="s">
        <v>9</v>
      </c>
      <c r="C100" s="59">
        <v>500057.99</v>
      </c>
      <c r="D100" s="60">
        <v>317</v>
      </c>
      <c r="E100" s="61">
        <v>0</v>
      </c>
      <c r="F100" s="62">
        <v>0</v>
      </c>
      <c r="G100" s="63">
        <f t="shared" si="13"/>
        <v>500057.99</v>
      </c>
      <c r="H100" s="62">
        <f t="shared" si="13"/>
        <v>317</v>
      </c>
    </row>
    <row r="101" spans="1:20" ht="11.25" customHeight="1" outlineLevel="2" x14ac:dyDescent="0.2">
      <c r="A101" s="57"/>
      <c r="B101" s="58" t="s">
        <v>10</v>
      </c>
      <c r="C101" s="59">
        <v>500057.99</v>
      </c>
      <c r="D101" s="60">
        <v>317</v>
      </c>
      <c r="E101" s="61">
        <v>0</v>
      </c>
      <c r="F101" s="62">
        <v>0</v>
      </c>
      <c r="G101" s="63">
        <f t="shared" si="13"/>
        <v>500057.99</v>
      </c>
      <c r="H101" s="62">
        <f t="shared" si="13"/>
        <v>317</v>
      </c>
    </row>
    <row r="102" spans="1:20" ht="11.25" customHeight="1" outlineLevel="2" x14ac:dyDescent="0.2">
      <c r="A102" s="57"/>
      <c r="B102" s="58" t="s">
        <v>11</v>
      </c>
      <c r="C102" s="59">
        <v>493748.11</v>
      </c>
      <c r="D102" s="60">
        <v>313</v>
      </c>
      <c r="E102" s="61">
        <v>0</v>
      </c>
      <c r="F102" s="62">
        <v>0</v>
      </c>
      <c r="G102" s="63">
        <f t="shared" si="13"/>
        <v>493748.11</v>
      </c>
      <c r="H102" s="62">
        <f t="shared" si="13"/>
        <v>313</v>
      </c>
    </row>
    <row r="103" spans="1:20" ht="13.5" customHeight="1" x14ac:dyDescent="0.2">
      <c r="A103" s="52" t="s">
        <v>77</v>
      </c>
      <c r="B103" s="209" t="s">
        <v>168</v>
      </c>
      <c r="C103" s="210"/>
      <c r="D103" s="210"/>
      <c r="E103" s="210"/>
      <c r="F103" s="210"/>
      <c r="G103" s="210"/>
      <c r="H103" s="211"/>
    </row>
    <row r="104" spans="1:20" ht="11.25" customHeight="1" outlineLevel="1" collapsed="1" x14ac:dyDescent="0.2">
      <c r="A104" s="53"/>
      <c r="B104" s="54" t="s">
        <v>166</v>
      </c>
      <c r="C104" s="55">
        <f t="shared" ref="C104:D104" si="14">SUM(C105:C106)</f>
        <v>310039.2</v>
      </c>
      <c r="D104" s="56">
        <f t="shared" si="14"/>
        <v>180</v>
      </c>
      <c r="E104" s="55">
        <f>SUM(E105:E106)</f>
        <v>-160761.07</v>
      </c>
      <c r="F104" s="56">
        <f t="shared" ref="F104:H104" si="15">SUM(F105:F106)</f>
        <v>-93</v>
      </c>
      <c r="G104" s="55">
        <f t="shared" si="15"/>
        <v>149278.13</v>
      </c>
      <c r="H104" s="56">
        <f t="shared" si="15"/>
        <v>87</v>
      </c>
    </row>
    <row r="105" spans="1:20" ht="11.25" customHeight="1" outlineLevel="2" x14ac:dyDescent="0.2">
      <c r="A105" s="57"/>
      <c r="B105" s="58" t="s">
        <v>15</v>
      </c>
      <c r="C105" s="59">
        <v>198080.6</v>
      </c>
      <c r="D105" s="60">
        <v>115</v>
      </c>
      <c r="E105" s="61">
        <v>-160761.07</v>
      </c>
      <c r="F105" s="62">
        <v>-93</v>
      </c>
      <c r="G105" s="63">
        <f t="shared" ref="G105:H106" si="16">C105+E105</f>
        <v>37319.53</v>
      </c>
      <c r="H105" s="62">
        <f t="shared" si="16"/>
        <v>22</v>
      </c>
    </row>
    <row r="106" spans="1:20" ht="11.25" customHeight="1" outlineLevel="2" x14ac:dyDescent="0.2">
      <c r="A106" s="57"/>
      <c r="B106" s="58" t="s">
        <v>16</v>
      </c>
      <c r="C106" s="59">
        <v>111958.6</v>
      </c>
      <c r="D106" s="60">
        <v>65</v>
      </c>
      <c r="E106" s="61">
        <v>0</v>
      </c>
      <c r="F106" s="62">
        <v>0</v>
      </c>
      <c r="G106" s="63">
        <f t="shared" si="16"/>
        <v>111958.6</v>
      </c>
      <c r="H106" s="62">
        <f t="shared" si="16"/>
        <v>65</v>
      </c>
    </row>
    <row r="107" spans="1:20" ht="13.5" customHeight="1" x14ac:dyDescent="0.2">
      <c r="A107" s="52" t="s">
        <v>19</v>
      </c>
      <c r="B107" s="209" t="s">
        <v>20</v>
      </c>
      <c r="C107" s="210"/>
      <c r="D107" s="210"/>
      <c r="E107" s="210"/>
      <c r="F107" s="210"/>
      <c r="G107" s="210"/>
      <c r="H107" s="211"/>
    </row>
    <row r="108" spans="1:20" ht="11.25" customHeight="1" outlineLevel="1" collapsed="1" x14ac:dyDescent="0.2">
      <c r="A108" s="53"/>
      <c r="B108" s="54" t="s">
        <v>166</v>
      </c>
      <c r="C108" s="55">
        <f>SUM(C109:C120)</f>
        <v>1577470</v>
      </c>
      <c r="D108" s="56">
        <f t="shared" ref="D108:H108" si="17">SUM(D109:D120)</f>
        <v>1000</v>
      </c>
      <c r="E108" s="55">
        <f t="shared" si="17"/>
        <v>-1111070.8500000001</v>
      </c>
      <c r="F108" s="56">
        <f t="shared" si="17"/>
        <v>-705</v>
      </c>
      <c r="G108" s="55">
        <f t="shared" si="17"/>
        <v>466399.15</v>
      </c>
      <c r="H108" s="56">
        <f t="shared" si="17"/>
        <v>295</v>
      </c>
    </row>
    <row r="109" spans="1:20" ht="11.25" customHeight="1" outlineLevel="2" x14ac:dyDescent="0.2">
      <c r="A109" s="57"/>
      <c r="B109" s="58" t="s">
        <v>14</v>
      </c>
      <c r="C109" s="59">
        <v>130930.01</v>
      </c>
      <c r="D109" s="60">
        <v>83</v>
      </c>
      <c r="E109" s="61">
        <v>-109108.34</v>
      </c>
      <c r="F109" s="62">
        <v>-69</v>
      </c>
      <c r="G109" s="63">
        <f t="shared" ref="G109:H120" si="18">C109+E109</f>
        <v>21821.67</v>
      </c>
      <c r="H109" s="62">
        <f t="shared" si="18"/>
        <v>14</v>
      </c>
    </row>
    <row r="110" spans="1:20" s="64" customFormat="1" ht="11.25" customHeight="1" outlineLevel="2" x14ac:dyDescent="0.2">
      <c r="A110" s="57"/>
      <c r="B110" s="58" t="s">
        <v>15</v>
      </c>
      <c r="C110" s="59">
        <v>130930.01</v>
      </c>
      <c r="D110" s="60">
        <v>83</v>
      </c>
      <c r="E110" s="61">
        <v>-26533.61</v>
      </c>
      <c r="F110" s="62">
        <v>-17</v>
      </c>
      <c r="G110" s="63">
        <f t="shared" si="18"/>
        <v>104396.4</v>
      </c>
      <c r="H110" s="62">
        <f t="shared" si="18"/>
        <v>66</v>
      </c>
      <c r="I110" s="36"/>
      <c r="J110" s="36"/>
      <c r="K110" s="36"/>
      <c r="L110" s="36"/>
      <c r="M110" s="36"/>
      <c r="N110" s="36"/>
      <c r="O110" s="36"/>
      <c r="P110" s="36"/>
      <c r="Q110" s="36"/>
      <c r="R110" s="36"/>
      <c r="S110" s="36"/>
      <c r="T110" s="36"/>
    </row>
    <row r="111" spans="1:20" s="64" customFormat="1" ht="11.25" customHeight="1" outlineLevel="2" x14ac:dyDescent="0.2">
      <c r="A111" s="57"/>
      <c r="B111" s="58" t="s">
        <v>16</v>
      </c>
      <c r="C111" s="59">
        <v>130930.01</v>
      </c>
      <c r="D111" s="60">
        <v>83</v>
      </c>
      <c r="E111" s="61">
        <v>-33939.910000000003</v>
      </c>
      <c r="F111" s="62">
        <v>-21</v>
      </c>
      <c r="G111" s="63">
        <f t="shared" si="18"/>
        <v>96990.1</v>
      </c>
      <c r="H111" s="62">
        <f t="shared" si="18"/>
        <v>62</v>
      </c>
      <c r="I111" s="36"/>
      <c r="J111" s="36"/>
      <c r="K111" s="36"/>
      <c r="L111" s="36"/>
      <c r="M111" s="36"/>
      <c r="N111" s="36"/>
      <c r="O111" s="36"/>
      <c r="P111" s="36"/>
      <c r="Q111" s="36"/>
      <c r="R111" s="36"/>
      <c r="S111" s="36"/>
      <c r="T111" s="36"/>
    </row>
    <row r="112" spans="1:20" s="64" customFormat="1" ht="11.25" customHeight="1" outlineLevel="2" x14ac:dyDescent="0.2">
      <c r="A112" s="57"/>
      <c r="B112" s="58" t="s">
        <v>3</v>
      </c>
      <c r="C112" s="59">
        <v>130930.01</v>
      </c>
      <c r="D112" s="60">
        <v>83</v>
      </c>
      <c r="E112" s="61">
        <v>-60661.32</v>
      </c>
      <c r="F112" s="62">
        <v>-38</v>
      </c>
      <c r="G112" s="63">
        <f t="shared" si="18"/>
        <v>70268.69</v>
      </c>
      <c r="H112" s="62">
        <f t="shared" si="18"/>
        <v>45</v>
      </c>
      <c r="I112" s="36"/>
      <c r="J112" s="36"/>
      <c r="K112" s="36"/>
      <c r="L112" s="36"/>
      <c r="M112" s="36"/>
      <c r="N112" s="36"/>
      <c r="O112" s="36"/>
      <c r="P112" s="36"/>
      <c r="Q112" s="36"/>
      <c r="R112" s="36"/>
      <c r="S112" s="36"/>
      <c r="T112" s="36"/>
    </row>
    <row r="113" spans="1:20" s="64" customFormat="1" ht="11.25" customHeight="1" outlineLevel="2" x14ac:dyDescent="0.2">
      <c r="A113" s="57"/>
      <c r="B113" s="58" t="s">
        <v>4</v>
      </c>
      <c r="C113" s="59">
        <v>130930.01</v>
      </c>
      <c r="D113" s="60">
        <v>83</v>
      </c>
      <c r="E113" s="61">
        <v>-105956.69</v>
      </c>
      <c r="F113" s="62">
        <v>-67</v>
      </c>
      <c r="G113" s="63">
        <f t="shared" si="18"/>
        <v>24973.32</v>
      </c>
      <c r="H113" s="62">
        <f t="shared" si="18"/>
        <v>16</v>
      </c>
      <c r="I113" s="36"/>
      <c r="J113" s="36"/>
      <c r="K113" s="36"/>
      <c r="L113" s="36"/>
      <c r="M113" s="36"/>
      <c r="N113" s="36"/>
      <c r="O113" s="36"/>
      <c r="P113" s="36"/>
      <c r="Q113" s="36"/>
      <c r="R113" s="36"/>
      <c r="S113" s="36"/>
      <c r="T113" s="36"/>
    </row>
    <row r="114" spans="1:20" s="64" customFormat="1" ht="11.25" customHeight="1" outlineLevel="2" x14ac:dyDescent="0.2">
      <c r="A114" s="57"/>
      <c r="B114" s="58" t="s">
        <v>5</v>
      </c>
      <c r="C114" s="59">
        <v>130930.01</v>
      </c>
      <c r="D114" s="60">
        <v>83</v>
      </c>
      <c r="E114" s="61">
        <v>-100995.84</v>
      </c>
      <c r="F114" s="62">
        <v>-66</v>
      </c>
      <c r="G114" s="63">
        <f t="shared" si="18"/>
        <v>29934.17</v>
      </c>
      <c r="H114" s="62">
        <f t="shared" si="18"/>
        <v>17</v>
      </c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</row>
    <row r="115" spans="1:20" s="64" customFormat="1" ht="11.25" customHeight="1" outlineLevel="2" x14ac:dyDescent="0.2">
      <c r="A115" s="57"/>
      <c r="B115" s="58" t="s">
        <v>6</v>
      </c>
      <c r="C115" s="59">
        <v>130930.01</v>
      </c>
      <c r="D115" s="60">
        <v>83</v>
      </c>
      <c r="E115" s="61">
        <v>-130930.01</v>
      </c>
      <c r="F115" s="62">
        <v>-83</v>
      </c>
      <c r="G115" s="63">
        <f t="shared" si="18"/>
        <v>0</v>
      </c>
      <c r="H115" s="62">
        <f t="shared" si="18"/>
        <v>0</v>
      </c>
      <c r="I115" s="36"/>
      <c r="J115" s="36"/>
      <c r="K115" s="36"/>
      <c r="L115" s="36"/>
      <c r="M115" s="36"/>
      <c r="N115" s="36"/>
      <c r="O115" s="36"/>
      <c r="P115" s="36"/>
      <c r="Q115" s="36"/>
      <c r="R115" s="36"/>
      <c r="S115" s="36"/>
      <c r="T115" s="36"/>
    </row>
    <row r="116" spans="1:20" s="64" customFormat="1" ht="11.25" customHeight="1" outlineLevel="2" x14ac:dyDescent="0.2">
      <c r="A116" s="57"/>
      <c r="B116" s="58" t="s">
        <v>7</v>
      </c>
      <c r="C116" s="59">
        <v>130930.01</v>
      </c>
      <c r="D116" s="60">
        <v>83</v>
      </c>
      <c r="E116" s="61">
        <v>-129515</v>
      </c>
      <c r="F116" s="62">
        <v>-82</v>
      </c>
      <c r="G116" s="63">
        <f t="shared" si="18"/>
        <v>1415.01</v>
      </c>
      <c r="H116" s="62">
        <f t="shared" si="18"/>
        <v>1</v>
      </c>
      <c r="I116" s="36"/>
      <c r="J116" s="36"/>
      <c r="K116" s="36"/>
      <c r="L116" s="36"/>
      <c r="M116" s="36"/>
      <c r="N116" s="36"/>
      <c r="O116" s="36"/>
      <c r="P116" s="36"/>
      <c r="Q116" s="36"/>
      <c r="R116" s="36"/>
      <c r="S116" s="36"/>
      <c r="T116" s="36"/>
    </row>
    <row r="117" spans="1:20" ht="11.25" customHeight="1" outlineLevel="2" x14ac:dyDescent="0.2">
      <c r="A117" s="57"/>
      <c r="B117" s="58" t="s">
        <v>8</v>
      </c>
      <c r="C117" s="59">
        <v>130930.01</v>
      </c>
      <c r="D117" s="60">
        <v>83</v>
      </c>
      <c r="E117" s="61">
        <v>-130930.01</v>
      </c>
      <c r="F117" s="62">
        <v>-83</v>
      </c>
      <c r="G117" s="63">
        <f t="shared" si="18"/>
        <v>0</v>
      </c>
      <c r="H117" s="62">
        <f t="shared" si="18"/>
        <v>0</v>
      </c>
    </row>
    <row r="118" spans="1:20" ht="11.25" customHeight="1" outlineLevel="2" x14ac:dyDescent="0.2">
      <c r="A118" s="57"/>
      <c r="B118" s="58" t="s">
        <v>9</v>
      </c>
      <c r="C118" s="59">
        <v>130930.01</v>
      </c>
      <c r="D118" s="60">
        <v>83</v>
      </c>
      <c r="E118" s="61">
        <v>-94166.71</v>
      </c>
      <c r="F118" s="62">
        <v>-60</v>
      </c>
      <c r="G118" s="63">
        <f t="shared" si="18"/>
        <v>36763.300000000003</v>
      </c>
      <c r="H118" s="62">
        <f t="shared" si="18"/>
        <v>23</v>
      </c>
    </row>
    <row r="119" spans="1:20" ht="11.25" customHeight="1" outlineLevel="2" x14ac:dyDescent="0.2">
      <c r="A119" s="57"/>
      <c r="B119" s="58" t="s">
        <v>10</v>
      </c>
      <c r="C119" s="59">
        <v>130930.01</v>
      </c>
      <c r="D119" s="60">
        <v>83</v>
      </c>
      <c r="E119" s="61">
        <v>-94166.71</v>
      </c>
      <c r="F119" s="62">
        <v>-60</v>
      </c>
      <c r="G119" s="63">
        <f t="shared" si="18"/>
        <v>36763.300000000003</v>
      </c>
      <c r="H119" s="62">
        <f t="shared" si="18"/>
        <v>23</v>
      </c>
    </row>
    <row r="120" spans="1:20" ht="11.25" customHeight="1" outlineLevel="2" x14ac:dyDescent="0.2">
      <c r="A120" s="57"/>
      <c r="B120" s="58" t="s">
        <v>11</v>
      </c>
      <c r="C120" s="59">
        <v>137239.89000000001</v>
      </c>
      <c r="D120" s="60">
        <v>87</v>
      </c>
      <c r="E120" s="61">
        <v>-94166.7</v>
      </c>
      <c r="F120" s="62">
        <v>-59</v>
      </c>
      <c r="G120" s="63">
        <f t="shared" si="18"/>
        <v>43073.19</v>
      </c>
      <c r="H120" s="62">
        <f t="shared" si="18"/>
        <v>28</v>
      </c>
    </row>
    <row r="121" spans="1:20" ht="13.5" customHeight="1" x14ac:dyDescent="0.2">
      <c r="A121" s="52" t="s">
        <v>21</v>
      </c>
      <c r="B121" s="209" t="s">
        <v>22</v>
      </c>
      <c r="C121" s="210"/>
      <c r="D121" s="210"/>
      <c r="E121" s="210"/>
      <c r="F121" s="210"/>
      <c r="G121" s="210"/>
      <c r="H121" s="211"/>
    </row>
    <row r="122" spans="1:20" ht="11.25" customHeight="1" outlineLevel="1" collapsed="1" x14ac:dyDescent="0.2">
      <c r="A122" s="53"/>
      <c r="B122" s="54" t="s">
        <v>166</v>
      </c>
      <c r="C122" s="55">
        <f>SUM(C123:C134)</f>
        <v>1915817</v>
      </c>
      <c r="D122" s="56">
        <f t="shared" ref="D122:H122" si="19">SUM(D123:D134)</f>
        <v>1214</v>
      </c>
      <c r="E122" s="55">
        <f t="shared" si="19"/>
        <v>-653818.06999999995</v>
      </c>
      <c r="F122" s="56">
        <f t="shared" si="19"/>
        <v>-415</v>
      </c>
      <c r="G122" s="55">
        <f t="shared" si="19"/>
        <v>1261998.93</v>
      </c>
      <c r="H122" s="56">
        <f t="shared" si="19"/>
        <v>799</v>
      </c>
    </row>
    <row r="123" spans="1:20" ht="11.25" customHeight="1" outlineLevel="2" x14ac:dyDescent="0.2">
      <c r="A123" s="57"/>
      <c r="B123" s="58" t="s">
        <v>14</v>
      </c>
      <c r="C123" s="59">
        <v>82028.44</v>
      </c>
      <c r="D123" s="60">
        <v>52</v>
      </c>
      <c r="E123" s="61">
        <v>0</v>
      </c>
      <c r="F123" s="62">
        <v>0</v>
      </c>
      <c r="G123" s="63">
        <f t="shared" ref="G123:H134" si="20">C123+E123</f>
        <v>82028.44</v>
      </c>
      <c r="H123" s="62">
        <f t="shared" si="20"/>
        <v>52</v>
      </c>
    </row>
    <row r="124" spans="1:20" s="64" customFormat="1" ht="11.25" customHeight="1" outlineLevel="2" x14ac:dyDescent="0.2">
      <c r="A124" s="57"/>
      <c r="B124" s="58" t="s">
        <v>15</v>
      </c>
      <c r="C124" s="59">
        <v>123811.08</v>
      </c>
      <c r="D124" s="60">
        <v>78</v>
      </c>
      <c r="E124" s="61">
        <v>0</v>
      </c>
      <c r="F124" s="62">
        <v>0</v>
      </c>
      <c r="G124" s="63">
        <f t="shared" si="20"/>
        <v>123811.08</v>
      </c>
      <c r="H124" s="62">
        <f t="shared" si="20"/>
        <v>78</v>
      </c>
      <c r="I124" s="36"/>
      <c r="J124" s="36"/>
      <c r="K124" s="36"/>
      <c r="L124" s="36"/>
      <c r="M124" s="36"/>
      <c r="N124" s="36"/>
      <c r="O124" s="36"/>
      <c r="P124" s="36"/>
      <c r="Q124" s="36"/>
      <c r="R124" s="36"/>
      <c r="S124" s="36"/>
      <c r="T124" s="36"/>
    </row>
    <row r="125" spans="1:20" s="64" customFormat="1" ht="11.25" customHeight="1" outlineLevel="2" x14ac:dyDescent="0.2">
      <c r="A125" s="57"/>
      <c r="B125" s="58" t="s">
        <v>16</v>
      </c>
      <c r="C125" s="59">
        <v>170366.76</v>
      </c>
      <c r="D125" s="60">
        <v>108</v>
      </c>
      <c r="E125" s="61">
        <v>-26007.94</v>
      </c>
      <c r="F125" s="62">
        <v>-16</v>
      </c>
      <c r="G125" s="63">
        <f t="shared" si="20"/>
        <v>144358.82</v>
      </c>
      <c r="H125" s="62">
        <f t="shared" si="20"/>
        <v>92</v>
      </c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</row>
    <row r="126" spans="1:20" s="64" customFormat="1" ht="11.25" customHeight="1" outlineLevel="2" x14ac:dyDescent="0.2">
      <c r="A126" s="57"/>
      <c r="B126" s="58" t="s">
        <v>3</v>
      </c>
      <c r="C126" s="59">
        <v>170366.76</v>
      </c>
      <c r="D126" s="60">
        <v>108</v>
      </c>
      <c r="E126" s="61">
        <v>0</v>
      </c>
      <c r="F126" s="62">
        <v>0</v>
      </c>
      <c r="G126" s="63">
        <f t="shared" si="20"/>
        <v>170366.76</v>
      </c>
      <c r="H126" s="62">
        <f t="shared" si="20"/>
        <v>108</v>
      </c>
      <c r="I126" s="36"/>
      <c r="J126" s="36"/>
      <c r="K126" s="36"/>
      <c r="L126" s="36"/>
      <c r="M126" s="36"/>
      <c r="N126" s="36"/>
      <c r="O126" s="36"/>
      <c r="P126" s="36"/>
      <c r="Q126" s="36"/>
      <c r="R126" s="36"/>
      <c r="S126" s="36"/>
      <c r="T126" s="36"/>
    </row>
    <row r="127" spans="1:20" s="64" customFormat="1" ht="11.25" customHeight="1" outlineLevel="2" x14ac:dyDescent="0.2">
      <c r="A127" s="57"/>
      <c r="B127" s="58" t="s">
        <v>4</v>
      </c>
      <c r="C127" s="59">
        <v>170366.76</v>
      </c>
      <c r="D127" s="60">
        <v>108</v>
      </c>
      <c r="E127" s="61">
        <v>-22084.58</v>
      </c>
      <c r="F127" s="62">
        <v>-14</v>
      </c>
      <c r="G127" s="63">
        <f t="shared" si="20"/>
        <v>148282.18</v>
      </c>
      <c r="H127" s="62">
        <f t="shared" si="20"/>
        <v>94</v>
      </c>
      <c r="I127" s="36"/>
      <c r="J127" s="36"/>
      <c r="K127" s="36"/>
      <c r="L127" s="36"/>
      <c r="M127" s="36"/>
      <c r="N127" s="36"/>
      <c r="O127" s="36"/>
      <c r="P127" s="36"/>
      <c r="Q127" s="36"/>
      <c r="R127" s="36"/>
      <c r="S127" s="36"/>
      <c r="T127" s="36"/>
    </row>
    <row r="128" spans="1:20" s="64" customFormat="1" ht="11.25" customHeight="1" outlineLevel="2" x14ac:dyDescent="0.2">
      <c r="A128" s="57"/>
      <c r="B128" s="58" t="s">
        <v>5</v>
      </c>
      <c r="C128" s="59">
        <v>170366.76</v>
      </c>
      <c r="D128" s="60">
        <v>108</v>
      </c>
      <c r="E128" s="61">
        <v>-17352.169999999998</v>
      </c>
      <c r="F128" s="62">
        <v>-11</v>
      </c>
      <c r="G128" s="63">
        <f t="shared" si="20"/>
        <v>153014.59</v>
      </c>
      <c r="H128" s="62">
        <f t="shared" si="20"/>
        <v>97</v>
      </c>
      <c r="I128" s="36"/>
      <c r="J128" s="36"/>
      <c r="K128" s="36"/>
      <c r="L128" s="36"/>
      <c r="M128" s="36"/>
      <c r="N128" s="36"/>
      <c r="O128" s="36"/>
      <c r="P128" s="36"/>
      <c r="Q128" s="36"/>
      <c r="R128" s="36"/>
      <c r="S128" s="36"/>
      <c r="T128" s="36"/>
    </row>
    <row r="129" spans="1:20" s="64" customFormat="1" ht="11.25" customHeight="1" outlineLevel="2" x14ac:dyDescent="0.2">
      <c r="A129" s="57"/>
      <c r="B129" s="58" t="s">
        <v>6</v>
      </c>
      <c r="C129" s="59">
        <v>170366.76</v>
      </c>
      <c r="D129" s="60">
        <v>108</v>
      </c>
      <c r="E129" s="61">
        <v>-83733.679999999993</v>
      </c>
      <c r="F129" s="62">
        <v>-54</v>
      </c>
      <c r="G129" s="63">
        <f t="shared" si="20"/>
        <v>86633.08</v>
      </c>
      <c r="H129" s="62">
        <f t="shared" si="20"/>
        <v>54</v>
      </c>
      <c r="I129" s="36"/>
      <c r="J129" s="36"/>
      <c r="K129" s="36"/>
      <c r="L129" s="36"/>
      <c r="M129" s="36"/>
      <c r="N129" s="36"/>
      <c r="O129" s="36"/>
      <c r="P129" s="36"/>
      <c r="Q129" s="36"/>
      <c r="R129" s="36"/>
      <c r="S129" s="36"/>
      <c r="T129" s="36"/>
    </row>
    <row r="130" spans="1:20" ht="11.25" customHeight="1" outlineLevel="2" x14ac:dyDescent="0.2">
      <c r="A130" s="57"/>
      <c r="B130" s="58" t="s">
        <v>7</v>
      </c>
      <c r="C130" s="59">
        <v>170366.76</v>
      </c>
      <c r="D130" s="60">
        <v>108</v>
      </c>
      <c r="E130" s="61">
        <v>-145127.24</v>
      </c>
      <c r="F130" s="62">
        <v>-92</v>
      </c>
      <c r="G130" s="63">
        <f t="shared" si="20"/>
        <v>25239.52</v>
      </c>
      <c r="H130" s="62">
        <f t="shared" si="20"/>
        <v>16</v>
      </c>
    </row>
    <row r="131" spans="1:20" ht="11.25" customHeight="1" outlineLevel="2" x14ac:dyDescent="0.2">
      <c r="A131" s="57"/>
      <c r="B131" s="58" t="s">
        <v>8</v>
      </c>
      <c r="C131" s="59">
        <v>170366.76</v>
      </c>
      <c r="D131" s="60">
        <v>108</v>
      </c>
      <c r="E131" s="61">
        <v>-157602.03</v>
      </c>
      <c r="F131" s="62">
        <v>-100</v>
      </c>
      <c r="G131" s="63">
        <f t="shared" si="20"/>
        <v>12764.73</v>
      </c>
      <c r="H131" s="62">
        <f t="shared" si="20"/>
        <v>8</v>
      </c>
    </row>
    <row r="132" spans="1:20" ht="11.25" customHeight="1" outlineLevel="2" x14ac:dyDescent="0.2">
      <c r="A132" s="57"/>
      <c r="B132" s="58" t="s">
        <v>9</v>
      </c>
      <c r="C132" s="59">
        <v>170366.76</v>
      </c>
      <c r="D132" s="60">
        <v>108</v>
      </c>
      <c r="E132" s="61">
        <v>-67303.48</v>
      </c>
      <c r="F132" s="62">
        <v>-43</v>
      </c>
      <c r="G132" s="63">
        <f t="shared" si="20"/>
        <v>103063.28</v>
      </c>
      <c r="H132" s="62">
        <f t="shared" si="20"/>
        <v>65</v>
      </c>
    </row>
    <row r="133" spans="1:20" ht="11.25" customHeight="1" outlineLevel="2" x14ac:dyDescent="0.2">
      <c r="A133" s="57"/>
      <c r="B133" s="58" t="s">
        <v>10</v>
      </c>
      <c r="C133" s="59">
        <v>170366.76</v>
      </c>
      <c r="D133" s="60">
        <v>108</v>
      </c>
      <c r="E133" s="61">
        <v>-67303.48</v>
      </c>
      <c r="F133" s="62">
        <v>-43</v>
      </c>
      <c r="G133" s="63">
        <f t="shared" si="20"/>
        <v>103063.28</v>
      </c>
      <c r="H133" s="62">
        <f t="shared" si="20"/>
        <v>65</v>
      </c>
    </row>
    <row r="134" spans="1:20" ht="11.25" customHeight="1" outlineLevel="2" x14ac:dyDescent="0.2">
      <c r="A134" s="57"/>
      <c r="B134" s="58" t="s">
        <v>11</v>
      </c>
      <c r="C134" s="59">
        <v>176676.64</v>
      </c>
      <c r="D134" s="60">
        <v>112</v>
      </c>
      <c r="E134" s="61">
        <v>-67303.47</v>
      </c>
      <c r="F134" s="62">
        <v>-42</v>
      </c>
      <c r="G134" s="63">
        <f t="shared" si="20"/>
        <v>109373.17</v>
      </c>
      <c r="H134" s="62">
        <f t="shared" si="20"/>
        <v>70</v>
      </c>
    </row>
    <row r="135" spans="1:20" ht="13.5" customHeight="1" x14ac:dyDescent="0.2">
      <c r="A135" s="52" t="s">
        <v>135</v>
      </c>
      <c r="B135" s="209" t="s">
        <v>136</v>
      </c>
      <c r="C135" s="210"/>
      <c r="D135" s="210"/>
      <c r="E135" s="210"/>
      <c r="F135" s="210"/>
      <c r="G135" s="210"/>
      <c r="H135" s="211"/>
    </row>
    <row r="136" spans="1:20" ht="11.25" customHeight="1" outlineLevel="1" collapsed="1" x14ac:dyDescent="0.2">
      <c r="A136" s="53"/>
      <c r="B136" s="54" t="s">
        <v>166</v>
      </c>
      <c r="C136" s="55">
        <f t="shared" ref="C136:D136" si="21">SUM(C137:C147)</f>
        <v>1045628.46</v>
      </c>
      <c r="D136" s="56">
        <f t="shared" si="21"/>
        <v>663</v>
      </c>
      <c r="E136" s="55">
        <f>SUM(E137:E147)</f>
        <v>-552622.78</v>
      </c>
      <c r="F136" s="56">
        <f t="shared" ref="F136:H136" si="22">SUM(F137:F147)</f>
        <v>-350</v>
      </c>
      <c r="G136" s="55">
        <f t="shared" si="22"/>
        <v>493005.68</v>
      </c>
      <c r="H136" s="56">
        <f t="shared" si="22"/>
        <v>313</v>
      </c>
    </row>
    <row r="137" spans="1:20" ht="11.25" customHeight="1" outlineLevel="2" x14ac:dyDescent="0.2">
      <c r="A137" s="57"/>
      <c r="B137" s="58" t="s">
        <v>15</v>
      </c>
      <c r="C137" s="59">
        <v>9464.82</v>
      </c>
      <c r="D137" s="60">
        <v>6</v>
      </c>
      <c r="E137" s="61">
        <v>0</v>
      </c>
      <c r="F137" s="62">
        <v>0</v>
      </c>
      <c r="G137" s="63">
        <f t="shared" ref="G137:H147" si="23">C137+E137</f>
        <v>9464.82</v>
      </c>
      <c r="H137" s="62">
        <f t="shared" si="23"/>
        <v>6</v>
      </c>
    </row>
    <row r="138" spans="1:20" ht="11.25" customHeight="1" outlineLevel="2" x14ac:dyDescent="0.2">
      <c r="A138" s="57"/>
      <c r="B138" s="58" t="s">
        <v>16</v>
      </c>
      <c r="C138" s="59">
        <v>33915.61</v>
      </c>
      <c r="D138" s="60">
        <v>22</v>
      </c>
      <c r="E138" s="61">
        <v>0</v>
      </c>
      <c r="F138" s="62">
        <v>0</v>
      </c>
      <c r="G138" s="63">
        <f t="shared" si="23"/>
        <v>33915.61</v>
      </c>
      <c r="H138" s="62">
        <f t="shared" si="23"/>
        <v>22</v>
      </c>
    </row>
    <row r="139" spans="1:20" ht="11.25" customHeight="1" outlineLevel="2" x14ac:dyDescent="0.2">
      <c r="A139" s="57"/>
      <c r="B139" s="58" t="s">
        <v>3</v>
      </c>
      <c r="C139" s="59">
        <v>122880.2</v>
      </c>
      <c r="D139" s="60">
        <v>78</v>
      </c>
      <c r="E139" s="61">
        <v>0</v>
      </c>
      <c r="F139" s="62">
        <v>0</v>
      </c>
      <c r="G139" s="63">
        <f t="shared" si="23"/>
        <v>122880.2</v>
      </c>
      <c r="H139" s="62">
        <f t="shared" si="23"/>
        <v>78</v>
      </c>
    </row>
    <row r="140" spans="1:20" ht="11.25" customHeight="1" outlineLevel="2" x14ac:dyDescent="0.2">
      <c r="A140" s="57"/>
      <c r="B140" s="58" t="s">
        <v>4</v>
      </c>
      <c r="C140" s="59">
        <v>17352.169999999998</v>
      </c>
      <c r="D140" s="60">
        <v>11</v>
      </c>
      <c r="E140" s="61">
        <v>0</v>
      </c>
      <c r="F140" s="62">
        <v>0</v>
      </c>
      <c r="G140" s="63">
        <f t="shared" si="23"/>
        <v>17352.169999999998</v>
      </c>
      <c r="H140" s="62">
        <f t="shared" si="23"/>
        <v>11</v>
      </c>
    </row>
    <row r="141" spans="1:20" ht="11.25" customHeight="1" outlineLevel="2" x14ac:dyDescent="0.2">
      <c r="A141" s="57"/>
      <c r="B141" s="58" t="s">
        <v>5</v>
      </c>
      <c r="C141" s="59">
        <v>1577.47</v>
      </c>
      <c r="D141" s="60">
        <v>1</v>
      </c>
      <c r="E141" s="61">
        <v>0</v>
      </c>
      <c r="F141" s="62">
        <v>0</v>
      </c>
      <c r="G141" s="63">
        <f t="shared" si="23"/>
        <v>1577.47</v>
      </c>
      <c r="H141" s="62">
        <f t="shared" si="23"/>
        <v>1</v>
      </c>
    </row>
    <row r="142" spans="1:20" ht="11.25" customHeight="1" outlineLevel="2" x14ac:dyDescent="0.2">
      <c r="A142" s="57"/>
      <c r="B142" s="58" t="s">
        <v>6</v>
      </c>
      <c r="C142" s="59">
        <v>143406.35999999999</v>
      </c>
      <c r="D142" s="60">
        <v>91</v>
      </c>
      <c r="E142" s="61">
        <v>-119744.31</v>
      </c>
      <c r="F142" s="62">
        <v>-76</v>
      </c>
      <c r="G142" s="63">
        <f t="shared" si="23"/>
        <v>23662.05</v>
      </c>
      <c r="H142" s="62">
        <f t="shared" si="23"/>
        <v>15</v>
      </c>
    </row>
    <row r="143" spans="1:20" s="64" customFormat="1" ht="11.25" customHeight="1" outlineLevel="2" x14ac:dyDescent="0.2">
      <c r="A143" s="57"/>
      <c r="B143" s="58" t="s">
        <v>7</v>
      </c>
      <c r="C143" s="59">
        <v>143406.35999999999</v>
      </c>
      <c r="D143" s="60">
        <v>91</v>
      </c>
      <c r="E143" s="61">
        <v>-78730.09</v>
      </c>
      <c r="F143" s="62">
        <v>-50</v>
      </c>
      <c r="G143" s="63">
        <f t="shared" si="23"/>
        <v>64676.27</v>
      </c>
      <c r="H143" s="62">
        <f t="shared" si="23"/>
        <v>41</v>
      </c>
      <c r="I143" s="36"/>
      <c r="J143" s="36"/>
      <c r="K143" s="36"/>
      <c r="L143" s="36"/>
      <c r="M143" s="36"/>
      <c r="N143" s="36"/>
      <c r="O143" s="36"/>
      <c r="P143" s="36"/>
      <c r="Q143" s="36"/>
      <c r="R143" s="36"/>
      <c r="S143" s="36"/>
      <c r="T143" s="36"/>
    </row>
    <row r="144" spans="1:20" s="64" customFormat="1" ht="11.25" customHeight="1" outlineLevel="2" x14ac:dyDescent="0.2">
      <c r="A144" s="57"/>
      <c r="B144" s="58" t="s">
        <v>8</v>
      </c>
      <c r="C144" s="59">
        <v>143406.35999999999</v>
      </c>
      <c r="D144" s="60">
        <v>91</v>
      </c>
      <c r="E144" s="61">
        <v>-47180.69</v>
      </c>
      <c r="F144" s="62">
        <v>-30</v>
      </c>
      <c r="G144" s="63">
        <f t="shared" si="23"/>
        <v>96225.67</v>
      </c>
      <c r="H144" s="62">
        <f t="shared" si="23"/>
        <v>61</v>
      </c>
      <c r="I144" s="36"/>
      <c r="J144" s="36"/>
      <c r="K144" s="36"/>
      <c r="L144" s="36"/>
      <c r="M144" s="36"/>
      <c r="N144" s="36"/>
      <c r="O144" s="36"/>
      <c r="P144" s="36"/>
      <c r="Q144" s="36"/>
      <c r="R144" s="36"/>
      <c r="S144" s="36"/>
      <c r="T144" s="36"/>
    </row>
    <row r="145" spans="1:20" s="64" customFormat="1" ht="11.25" customHeight="1" outlineLevel="2" x14ac:dyDescent="0.2">
      <c r="A145" s="57"/>
      <c r="B145" s="58" t="s">
        <v>9</v>
      </c>
      <c r="C145" s="59">
        <v>143406.35999999999</v>
      </c>
      <c r="D145" s="60">
        <v>91</v>
      </c>
      <c r="E145" s="61">
        <v>-102322.56</v>
      </c>
      <c r="F145" s="62">
        <v>-65</v>
      </c>
      <c r="G145" s="63">
        <f t="shared" si="23"/>
        <v>41083.800000000003</v>
      </c>
      <c r="H145" s="62">
        <f t="shared" si="23"/>
        <v>26</v>
      </c>
      <c r="I145" s="36"/>
      <c r="J145" s="36"/>
      <c r="K145" s="36"/>
      <c r="L145" s="36"/>
      <c r="M145" s="36"/>
      <c r="N145" s="36"/>
      <c r="O145" s="36"/>
      <c r="P145" s="36"/>
      <c r="Q145" s="36"/>
      <c r="R145" s="36"/>
      <c r="S145" s="36"/>
      <c r="T145" s="36"/>
    </row>
    <row r="146" spans="1:20" s="64" customFormat="1" ht="11.25" customHeight="1" outlineLevel="2" x14ac:dyDescent="0.2">
      <c r="A146" s="57"/>
      <c r="B146" s="58" t="s">
        <v>10</v>
      </c>
      <c r="C146" s="59">
        <v>143406.35999999999</v>
      </c>
      <c r="D146" s="60">
        <v>91</v>
      </c>
      <c r="E146" s="61">
        <v>-102322.56</v>
      </c>
      <c r="F146" s="62">
        <v>-65</v>
      </c>
      <c r="G146" s="63">
        <f t="shared" si="23"/>
        <v>41083.800000000003</v>
      </c>
      <c r="H146" s="62">
        <f t="shared" si="23"/>
        <v>26</v>
      </c>
      <c r="I146" s="36"/>
      <c r="J146" s="36"/>
      <c r="K146" s="36"/>
      <c r="L146" s="36"/>
      <c r="M146" s="36"/>
      <c r="N146" s="36"/>
      <c r="O146" s="36"/>
      <c r="P146" s="36"/>
      <c r="Q146" s="36"/>
      <c r="R146" s="36"/>
      <c r="S146" s="36"/>
      <c r="T146" s="36"/>
    </row>
    <row r="147" spans="1:20" s="64" customFormat="1" ht="11.25" customHeight="1" outlineLevel="2" x14ac:dyDescent="0.2">
      <c r="A147" s="57"/>
      <c r="B147" s="58" t="s">
        <v>11</v>
      </c>
      <c r="C147" s="59">
        <v>143406.39000000001</v>
      </c>
      <c r="D147" s="60">
        <v>90</v>
      </c>
      <c r="E147" s="61">
        <v>-102322.57</v>
      </c>
      <c r="F147" s="62">
        <v>-64</v>
      </c>
      <c r="G147" s="63">
        <f t="shared" si="23"/>
        <v>41083.82</v>
      </c>
      <c r="H147" s="62">
        <f t="shared" si="23"/>
        <v>26</v>
      </c>
      <c r="I147" s="36"/>
      <c r="J147" s="36"/>
      <c r="K147" s="36"/>
      <c r="L147" s="36"/>
      <c r="M147" s="36"/>
      <c r="N147" s="36"/>
      <c r="O147" s="36"/>
      <c r="P147" s="36"/>
      <c r="Q147" s="36"/>
      <c r="R147" s="36"/>
      <c r="S147" s="36"/>
      <c r="T147" s="36"/>
    </row>
    <row r="148" spans="1:20" ht="13.5" customHeight="1" x14ac:dyDescent="0.2">
      <c r="A148" s="52" t="s">
        <v>137</v>
      </c>
      <c r="B148" s="209" t="s">
        <v>138</v>
      </c>
      <c r="C148" s="210"/>
      <c r="D148" s="210"/>
      <c r="E148" s="210"/>
      <c r="F148" s="210"/>
      <c r="G148" s="210"/>
      <c r="H148" s="211"/>
    </row>
    <row r="149" spans="1:20" ht="11.25" customHeight="1" outlineLevel="1" collapsed="1" x14ac:dyDescent="0.2">
      <c r="A149" s="53"/>
      <c r="B149" s="54" t="s">
        <v>166</v>
      </c>
      <c r="C149" s="55">
        <f>SUM(C150:C161)</f>
        <v>1577470</v>
      </c>
      <c r="D149" s="56">
        <f t="shared" ref="D149:H149" si="24">SUM(D150:D161)</f>
        <v>1000</v>
      </c>
      <c r="E149" s="55">
        <f t="shared" si="24"/>
        <v>-745617.48</v>
      </c>
      <c r="F149" s="56">
        <f t="shared" si="24"/>
        <v>-472</v>
      </c>
      <c r="G149" s="55">
        <f t="shared" si="24"/>
        <v>831852.52</v>
      </c>
      <c r="H149" s="56">
        <f t="shared" si="24"/>
        <v>528</v>
      </c>
    </row>
    <row r="150" spans="1:20" ht="11.25" customHeight="1" outlineLevel="2" x14ac:dyDescent="0.2">
      <c r="A150" s="57"/>
      <c r="B150" s="58" t="s">
        <v>14</v>
      </c>
      <c r="C150" s="59">
        <v>130930.01</v>
      </c>
      <c r="D150" s="60">
        <v>83</v>
      </c>
      <c r="E150" s="61">
        <v>-76507.3</v>
      </c>
      <c r="F150" s="62">
        <v>-48</v>
      </c>
      <c r="G150" s="63">
        <f t="shared" ref="G150:H161" si="25">C150+E150</f>
        <v>54422.71</v>
      </c>
      <c r="H150" s="62">
        <f t="shared" si="25"/>
        <v>35</v>
      </c>
    </row>
    <row r="151" spans="1:20" ht="11.25" customHeight="1" outlineLevel="2" x14ac:dyDescent="0.2">
      <c r="A151" s="57"/>
      <c r="B151" s="58" t="s">
        <v>15</v>
      </c>
      <c r="C151" s="59">
        <v>130930.01</v>
      </c>
      <c r="D151" s="60">
        <v>83</v>
      </c>
      <c r="E151" s="61">
        <v>-108845.43</v>
      </c>
      <c r="F151" s="62">
        <v>-69</v>
      </c>
      <c r="G151" s="63">
        <f t="shared" si="25"/>
        <v>22084.58</v>
      </c>
      <c r="H151" s="62">
        <f t="shared" si="25"/>
        <v>14</v>
      </c>
    </row>
    <row r="152" spans="1:20" ht="11.25" customHeight="1" outlineLevel="2" x14ac:dyDescent="0.2">
      <c r="A152" s="57"/>
      <c r="B152" s="58" t="s">
        <v>16</v>
      </c>
      <c r="C152" s="59">
        <v>130930.01</v>
      </c>
      <c r="D152" s="60">
        <v>83</v>
      </c>
      <c r="E152" s="61">
        <v>-85972.12</v>
      </c>
      <c r="F152" s="62">
        <v>-54</v>
      </c>
      <c r="G152" s="63">
        <f t="shared" si="25"/>
        <v>44957.89</v>
      </c>
      <c r="H152" s="62">
        <f t="shared" si="25"/>
        <v>29</v>
      </c>
    </row>
    <row r="153" spans="1:20" s="64" customFormat="1" ht="11.25" customHeight="1" outlineLevel="2" x14ac:dyDescent="0.2">
      <c r="A153" s="57"/>
      <c r="B153" s="58" t="s">
        <v>3</v>
      </c>
      <c r="C153" s="59">
        <v>130930.01</v>
      </c>
      <c r="D153" s="60">
        <v>83</v>
      </c>
      <c r="E153" s="61">
        <v>-72957.990000000005</v>
      </c>
      <c r="F153" s="62">
        <v>-46</v>
      </c>
      <c r="G153" s="63">
        <f t="shared" si="25"/>
        <v>57972.02</v>
      </c>
      <c r="H153" s="62">
        <f t="shared" si="25"/>
        <v>37</v>
      </c>
      <c r="I153" s="36"/>
      <c r="J153" s="36"/>
      <c r="K153" s="36"/>
      <c r="L153" s="36"/>
      <c r="M153" s="36"/>
      <c r="N153" s="36"/>
      <c r="O153" s="36"/>
      <c r="P153" s="36"/>
      <c r="Q153" s="36"/>
      <c r="R153" s="36"/>
      <c r="S153" s="36"/>
      <c r="T153" s="36"/>
    </row>
    <row r="154" spans="1:20" s="64" customFormat="1" ht="11.25" customHeight="1" outlineLevel="2" x14ac:dyDescent="0.2">
      <c r="A154" s="57"/>
      <c r="B154" s="58" t="s">
        <v>4</v>
      </c>
      <c r="C154" s="59">
        <v>130930.01</v>
      </c>
      <c r="D154" s="60">
        <v>83</v>
      </c>
      <c r="E154" s="61">
        <v>-67831.210000000006</v>
      </c>
      <c r="F154" s="62">
        <v>-43</v>
      </c>
      <c r="G154" s="63">
        <f t="shared" si="25"/>
        <v>63098.8</v>
      </c>
      <c r="H154" s="62">
        <f t="shared" si="25"/>
        <v>40</v>
      </c>
      <c r="I154" s="36"/>
      <c r="J154" s="36"/>
      <c r="K154" s="36"/>
      <c r="L154" s="36"/>
      <c r="M154" s="36"/>
      <c r="N154" s="36"/>
      <c r="O154" s="36"/>
      <c r="P154" s="36"/>
      <c r="Q154" s="36"/>
      <c r="R154" s="36"/>
      <c r="S154" s="36"/>
      <c r="T154" s="36"/>
    </row>
    <row r="155" spans="1:20" s="64" customFormat="1" ht="11.25" customHeight="1" outlineLevel="2" x14ac:dyDescent="0.2">
      <c r="A155" s="57"/>
      <c r="B155" s="58" t="s">
        <v>5</v>
      </c>
      <c r="C155" s="59">
        <v>130930.01</v>
      </c>
      <c r="D155" s="60">
        <v>83</v>
      </c>
      <c r="E155" s="61">
        <v>-29314.63</v>
      </c>
      <c r="F155" s="62">
        <v>-20</v>
      </c>
      <c r="G155" s="63">
        <f t="shared" si="25"/>
        <v>101615.38</v>
      </c>
      <c r="H155" s="62">
        <f t="shared" si="25"/>
        <v>63</v>
      </c>
      <c r="I155" s="36"/>
      <c r="J155" s="36"/>
      <c r="K155" s="36"/>
      <c r="L155" s="36"/>
      <c r="M155" s="36"/>
      <c r="N155" s="36"/>
      <c r="O155" s="36"/>
      <c r="P155" s="36"/>
      <c r="Q155" s="36"/>
      <c r="R155" s="36"/>
      <c r="S155" s="36"/>
      <c r="T155" s="36"/>
    </row>
    <row r="156" spans="1:20" ht="11.25" customHeight="1" outlineLevel="2" x14ac:dyDescent="0.2">
      <c r="A156" s="57"/>
      <c r="B156" s="58" t="s">
        <v>6</v>
      </c>
      <c r="C156" s="59">
        <v>130930.01</v>
      </c>
      <c r="D156" s="60">
        <v>83</v>
      </c>
      <c r="E156" s="61">
        <v>-35361.620000000003</v>
      </c>
      <c r="F156" s="62">
        <v>-22</v>
      </c>
      <c r="G156" s="63">
        <f t="shared" si="25"/>
        <v>95568.39</v>
      </c>
      <c r="H156" s="62">
        <f t="shared" si="25"/>
        <v>61</v>
      </c>
    </row>
    <row r="157" spans="1:20" ht="11.25" customHeight="1" outlineLevel="2" x14ac:dyDescent="0.2">
      <c r="A157" s="57"/>
      <c r="B157" s="58" t="s">
        <v>7</v>
      </c>
      <c r="C157" s="59">
        <v>130930.01</v>
      </c>
      <c r="D157" s="60">
        <v>83</v>
      </c>
      <c r="E157" s="61">
        <v>0</v>
      </c>
      <c r="F157" s="62">
        <v>0</v>
      </c>
      <c r="G157" s="63">
        <f t="shared" si="25"/>
        <v>130930.01</v>
      </c>
      <c r="H157" s="62">
        <f t="shared" si="25"/>
        <v>83</v>
      </c>
    </row>
    <row r="158" spans="1:20" ht="11.25" customHeight="1" outlineLevel="2" x14ac:dyDescent="0.2">
      <c r="A158" s="57"/>
      <c r="B158" s="58" t="s">
        <v>8</v>
      </c>
      <c r="C158" s="59">
        <v>130930.01</v>
      </c>
      <c r="D158" s="60">
        <v>83</v>
      </c>
      <c r="E158" s="61">
        <v>-77690.399999999994</v>
      </c>
      <c r="F158" s="62">
        <v>-49</v>
      </c>
      <c r="G158" s="63">
        <f t="shared" si="25"/>
        <v>53239.61</v>
      </c>
      <c r="H158" s="62">
        <f t="shared" si="25"/>
        <v>34</v>
      </c>
    </row>
    <row r="159" spans="1:20" ht="11.25" customHeight="1" outlineLevel="2" x14ac:dyDescent="0.2">
      <c r="A159" s="57"/>
      <c r="B159" s="58" t="s">
        <v>9</v>
      </c>
      <c r="C159" s="59">
        <v>130930.01</v>
      </c>
      <c r="D159" s="60">
        <v>83</v>
      </c>
      <c r="E159" s="61">
        <v>-63712.26</v>
      </c>
      <c r="F159" s="62">
        <v>-40</v>
      </c>
      <c r="G159" s="63">
        <f t="shared" si="25"/>
        <v>67217.75</v>
      </c>
      <c r="H159" s="62">
        <f t="shared" si="25"/>
        <v>43</v>
      </c>
    </row>
    <row r="160" spans="1:20" ht="11.25" customHeight="1" outlineLevel="2" x14ac:dyDescent="0.2">
      <c r="A160" s="57"/>
      <c r="B160" s="58" t="s">
        <v>10</v>
      </c>
      <c r="C160" s="59">
        <v>130930.01</v>
      </c>
      <c r="D160" s="60">
        <v>83</v>
      </c>
      <c r="E160" s="61">
        <v>-63712.26</v>
      </c>
      <c r="F160" s="62">
        <v>-40</v>
      </c>
      <c r="G160" s="63">
        <f t="shared" si="25"/>
        <v>67217.75</v>
      </c>
      <c r="H160" s="62">
        <f t="shared" si="25"/>
        <v>43</v>
      </c>
    </row>
    <row r="161" spans="1:20" ht="11.25" customHeight="1" outlineLevel="2" x14ac:dyDescent="0.2">
      <c r="A161" s="57"/>
      <c r="B161" s="58" t="s">
        <v>11</v>
      </c>
      <c r="C161" s="59">
        <v>137239.89000000001</v>
      </c>
      <c r="D161" s="60">
        <v>87</v>
      </c>
      <c r="E161" s="61">
        <v>-63712.26</v>
      </c>
      <c r="F161" s="62">
        <v>-41</v>
      </c>
      <c r="G161" s="63">
        <f t="shared" si="25"/>
        <v>73527.63</v>
      </c>
      <c r="H161" s="62">
        <f t="shared" si="25"/>
        <v>46</v>
      </c>
    </row>
    <row r="162" spans="1:20" ht="13.5" customHeight="1" x14ac:dyDescent="0.2">
      <c r="A162" s="52" t="s">
        <v>139</v>
      </c>
      <c r="B162" s="209" t="s">
        <v>140</v>
      </c>
      <c r="C162" s="210"/>
      <c r="D162" s="210"/>
      <c r="E162" s="210"/>
      <c r="F162" s="210"/>
      <c r="G162" s="210"/>
      <c r="H162" s="211"/>
    </row>
    <row r="163" spans="1:20" ht="11.25" customHeight="1" outlineLevel="1" collapsed="1" x14ac:dyDescent="0.2">
      <c r="A163" s="53"/>
      <c r="B163" s="54" t="s">
        <v>166</v>
      </c>
      <c r="C163" s="55">
        <f t="shared" ref="C163:D163" si="26">SUM(C164:C174)</f>
        <v>788734.99</v>
      </c>
      <c r="D163" s="56">
        <f t="shared" si="26"/>
        <v>500</v>
      </c>
      <c r="E163" s="55">
        <f>SUM(E164:E174)</f>
        <v>-261376.2</v>
      </c>
      <c r="F163" s="56">
        <f t="shared" ref="F163:H163" si="27">SUM(F164:F174)</f>
        <v>-165</v>
      </c>
      <c r="G163" s="55">
        <f t="shared" si="27"/>
        <v>527358.79</v>
      </c>
      <c r="H163" s="56">
        <f t="shared" si="27"/>
        <v>335</v>
      </c>
    </row>
    <row r="164" spans="1:20" ht="11.25" customHeight="1" outlineLevel="2" x14ac:dyDescent="0.2">
      <c r="A164" s="57"/>
      <c r="B164" s="58" t="s">
        <v>15</v>
      </c>
      <c r="C164" s="59">
        <v>71703.179999999993</v>
      </c>
      <c r="D164" s="60">
        <v>45</v>
      </c>
      <c r="E164" s="61">
        <v>-70125.710000000006</v>
      </c>
      <c r="F164" s="62">
        <v>-40</v>
      </c>
      <c r="G164" s="63">
        <f t="shared" ref="G164:H174" si="28">C164+E164</f>
        <v>1577.47</v>
      </c>
      <c r="H164" s="62">
        <f t="shared" si="28"/>
        <v>5</v>
      </c>
    </row>
    <row r="165" spans="1:20" ht="11.25" customHeight="1" outlineLevel="2" x14ac:dyDescent="0.2">
      <c r="A165" s="57"/>
      <c r="B165" s="58" t="s">
        <v>16</v>
      </c>
      <c r="C165" s="59">
        <v>71703.179999999993</v>
      </c>
      <c r="D165" s="60">
        <v>45</v>
      </c>
      <c r="E165" s="61">
        <v>-36277.46</v>
      </c>
      <c r="F165" s="62">
        <v>-25</v>
      </c>
      <c r="G165" s="63">
        <f t="shared" si="28"/>
        <v>35425.72</v>
      </c>
      <c r="H165" s="62">
        <f t="shared" si="28"/>
        <v>20</v>
      </c>
    </row>
    <row r="166" spans="1:20" ht="11.25" customHeight="1" outlineLevel="2" x14ac:dyDescent="0.2">
      <c r="A166" s="57"/>
      <c r="B166" s="58" t="s">
        <v>3</v>
      </c>
      <c r="C166" s="59">
        <v>71703.179999999993</v>
      </c>
      <c r="D166" s="60">
        <v>45</v>
      </c>
      <c r="E166" s="61">
        <v>0</v>
      </c>
      <c r="F166" s="62">
        <v>0</v>
      </c>
      <c r="G166" s="63">
        <f t="shared" si="28"/>
        <v>71703.179999999993</v>
      </c>
      <c r="H166" s="62">
        <f t="shared" si="28"/>
        <v>45</v>
      </c>
    </row>
    <row r="167" spans="1:20" ht="11.25" customHeight="1" outlineLevel="2" x14ac:dyDescent="0.2">
      <c r="A167" s="57"/>
      <c r="B167" s="58" t="s">
        <v>4</v>
      </c>
      <c r="C167" s="59">
        <v>71703.179999999993</v>
      </c>
      <c r="D167" s="60">
        <v>45</v>
      </c>
      <c r="E167" s="61">
        <v>0</v>
      </c>
      <c r="F167" s="62">
        <v>0</v>
      </c>
      <c r="G167" s="63">
        <f t="shared" si="28"/>
        <v>71703.179999999993</v>
      </c>
      <c r="H167" s="62">
        <f t="shared" si="28"/>
        <v>45</v>
      </c>
    </row>
    <row r="168" spans="1:20" s="64" customFormat="1" ht="11.25" customHeight="1" outlineLevel="2" x14ac:dyDescent="0.2">
      <c r="A168" s="57"/>
      <c r="B168" s="58" t="s">
        <v>5</v>
      </c>
      <c r="C168" s="59">
        <v>71703.179999999993</v>
      </c>
      <c r="D168" s="60">
        <v>45</v>
      </c>
      <c r="E168" s="61">
        <v>0</v>
      </c>
      <c r="F168" s="62">
        <v>0</v>
      </c>
      <c r="G168" s="63">
        <f t="shared" si="28"/>
        <v>71703.179999999993</v>
      </c>
      <c r="H168" s="62">
        <f t="shared" si="28"/>
        <v>45</v>
      </c>
      <c r="I168" s="36"/>
      <c r="J168" s="36"/>
      <c r="K168" s="36"/>
      <c r="L168" s="36"/>
      <c r="M168" s="36"/>
      <c r="N168" s="36"/>
      <c r="O168" s="36"/>
      <c r="P168" s="36"/>
      <c r="Q168" s="36"/>
      <c r="R168" s="36"/>
      <c r="S168" s="36"/>
      <c r="T168" s="36"/>
    </row>
    <row r="169" spans="1:20" s="64" customFormat="1" ht="11.25" customHeight="1" outlineLevel="2" x14ac:dyDescent="0.2">
      <c r="A169" s="57"/>
      <c r="B169" s="58" t="s">
        <v>6</v>
      </c>
      <c r="C169" s="59">
        <v>71703.179999999993</v>
      </c>
      <c r="D169" s="60">
        <v>45</v>
      </c>
      <c r="E169" s="61">
        <v>0</v>
      </c>
      <c r="F169" s="62">
        <v>0</v>
      </c>
      <c r="G169" s="63">
        <f t="shared" si="28"/>
        <v>71703.179999999993</v>
      </c>
      <c r="H169" s="62">
        <f t="shared" si="28"/>
        <v>45</v>
      </c>
      <c r="I169" s="36"/>
      <c r="J169" s="36"/>
      <c r="K169" s="36"/>
      <c r="L169" s="36"/>
      <c r="M169" s="36"/>
      <c r="N169" s="36"/>
      <c r="O169" s="36"/>
      <c r="P169" s="36"/>
      <c r="Q169" s="36"/>
      <c r="R169" s="36"/>
      <c r="S169" s="36"/>
      <c r="T169" s="36"/>
    </row>
    <row r="170" spans="1:20" s="64" customFormat="1" ht="11.25" customHeight="1" outlineLevel="2" x14ac:dyDescent="0.2">
      <c r="A170" s="57"/>
      <c r="B170" s="58" t="s">
        <v>7</v>
      </c>
      <c r="C170" s="59">
        <v>71703.179999999993</v>
      </c>
      <c r="D170" s="60">
        <v>46</v>
      </c>
      <c r="E170" s="61">
        <v>0</v>
      </c>
      <c r="F170" s="62">
        <v>0</v>
      </c>
      <c r="G170" s="63">
        <f t="shared" si="28"/>
        <v>71703.179999999993</v>
      </c>
      <c r="H170" s="62">
        <f t="shared" si="28"/>
        <v>46</v>
      </c>
      <c r="I170" s="36"/>
      <c r="J170" s="36"/>
      <c r="K170" s="36"/>
      <c r="L170" s="36"/>
      <c r="M170" s="36"/>
      <c r="N170" s="36"/>
      <c r="O170" s="36"/>
      <c r="P170" s="36"/>
      <c r="Q170" s="36"/>
      <c r="R170" s="36"/>
      <c r="S170" s="36"/>
      <c r="T170" s="36"/>
    </row>
    <row r="171" spans="1:20" s="64" customFormat="1" ht="11.25" customHeight="1" outlineLevel="2" x14ac:dyDescent="0.2">
      <c r="A171" s="57"/>
      <c r="B171" s="58" t="s">
        <v>8</v>
      </c>
      <c r="C171" s="59">
        <v>71703.179999999993</v>
      </c>
      <c r="D171" s="60">
        <v>46</v>
      </c>
      <c r="E171" s="61">
        <v>-71703.179999999993</v>
      </c>
      <c r="F171" s="62">
        <v>-46</v>
      </c>
      <c r="G171" s="63">
        <f t="shared" si="28"/>
        <v>0</v>
      </c>
      <c r="H171" s="62">
        <f t="shared" si="28"/>
        <v>0</v>
      </c>
      <c r="I171" s="36"/>
      <c r="J171" s="36"/>
      <c r="K171" s="36"/>
      <c r="L171" s="36"/>
      <c r="M171" s="36"/>
      <c r="N171" s="36"/>
      <c r="O171" s="36"/>
      <c r="P171" s="36"/>
      <c r="Q171" s="36"/>
      <c r="R171" s="36"/>
      <c r="S171" s="36"/>
      <c r="T171" s="36"/>
    </row>
    <row r="172" spans="1:20" ht="11.25" customHeight="1" outlineLevel="2" x14ac:dyDescent="0.2">
      <c r="A172" s="57"/>
      <c r="B172" s="58" t="s">
        <v>9</v>
      </c>
      <c r="C172" s="59">
        <v>71703.179999999993</v>
      </c>
      <c r="D172" s="60">
        <v>46</v>
      </c>
      <c r="E172" s="61">
        <v>-27756.62</v>
      </c>
      <c r="F172" s="62">
        <v>-18</v>
      </c>
      <c r="G172" s="63">
        <f t="shared" si="28"/>
        <v>43946.559999999998</v>
      </c>
      <c r="H172" s="62">
        <f t="shared" si="28"/>
        <v>28</v>
      </c>
    </row>
    <row r="173" spans="1:20" ht="11.25" customHeight="1" outlineLevel="2" x14ac:dyDescent="0.2">
      <c r="A173" s="57"/>
      <c r="B173" s="58" t="s">
        <v>10</v>
      </c>
      <c r="C173" s="59">
        <v>71703.179999999993</v>
      </c>
      <c r="D173" s="60">
        <v>46</v>
      </c>
      <c r="E173" s="61">
        <v>-27756.62</v>
      </c>
      <c r="F173" s="62">
        <v>-18</v>
      </c>
      <c r="G173" s="63">
        <f t="shared" si="28"/>
        <v>43946.559999999998</v>
      </c>
      <c r="H173" s="62">
        <f t="shared" si="28"/>
        <v>28</v>
      </c>
    </row>
    <row r="174" spans="1:20" ht="11.25" customHeight="1" outlineLevel="2" x14ac:dyDescent="0.2">
      <c r="A174" s="57"/>
      <c r="B174" s="58" t="s">
        <v>11</v>
      </c>
      <c r="C174" s="59">
        <v>71703.19</v>
      </c>
      <c r="D174" s="60">
        <v>46</v>
      </c>
      <c r="E174" s="61">
        <v>-27756.61</v>
      </c>
      <c r="F174" s="62">
        <v>-18</v>
      </c>
      <c r="G174" s="63">
        <f t="shared" si="28"/>
        <v>43946.58</v>
      </c>
      <c r="H174" s="62">
        <f t="shared" si="28"/>
        <v>28</v>
      </c>
    </row>
    <row r="175" spans="1:20" ht="13.5" customHeight="1" x14ac:dyDescent="0.2">
      <c r="A175" s="52" t="s">
        <v>119</v>
      </c>
      <c r="B175" s="209" t="s">
        <v>120</v>
      </c>
      <c r="C175" s="210"/>
      <c r="D175" s="210"/>
      <c r="E175" s="210"/>
      <c r="F175" s="210"/>
      <c r="G175" s="210"/>
      <c r="H175" s="211"/>
    </row>
    <row r="176" spans="1:20" ht="11.25" customHeight="1" outlineLevel="1" collapsed="1" x14ac:dyDescent="0.2">
      <c r="A176" s="53"/>
      <c r="B176" s="54" t="s">
        <v>166</v>
      </c>
      <c r="C176" s="55">
        <f>SUM(C177:C188)</f>
        <v>2133339.5</v>
      </c>
      <c r="D176" s="56">
        <f t="shared" ref="D176:H176" si="29">SUM(D177:D188)</f>
        <v>1354</v>
      </c>
      <c r="E176" s="55">
        <f t="shared" si="29"/>
        <v>-1385638.43</v>
      </c>
      <c r="F176" s="56">
        <f t="shared" si="29"/>
        <v>-875</v>
      </c>
      <c r="G176" s="55">
        <f t="shared" si="29"/>
        <v>747701.07</v>
      </c>
      <c r="H176" s="56">
        <f t="shared" si="29"/>
        <v>479</v>
      </c>
    </row>
    <row r="177" spans="1:20" ht="11.25" customHeight="1" outlineLevel="2" x14ac:dyDescent="0.2">
      <c r="A177" s="57"/>
      <c r="B177" s="58" t="s">
        <v>14</v>
      </c>
      <c r="C177" s="59">
        <v>50479.040000000001</v>
      </c>
      <c r="D177" s="60">
        <v>32</v>
      </c>
      <c r="E177" s="61">
        <v>0</v>
      </c>
      <c r="F177" s="62">
        <v>0</v>
      </c>
      <c r="G177" s="63">
        <f t="shared" ref="G177:H188" si="30">C177+E177</f>
        <v>50479.040000000001</v>
      </c>
      <c r="H177" s="62">
        <f t="shared" si="30"/>
        <v>32</v>
      </c>
    </row>
    <row r="178" spans="1:20" s="64" customFormat="1" ht="11.25" customHeight="1" outlineLevel="2" x14ac:dyDescent="0.2">
      <c r="A178" s="57"/>
      <c r="B178" s="58" t="s">
        <v>15</v>
      </c>
      <c r="C178" s="59">
        <v>75718.559999999998</v>
      </c>
      <c r="D178" s="60">
        <v>48</v>
      </c>
      <c r="E178" s="61">
        <v>0</v>
      </c>
      <c r="F178" s="62">
        <v>0</v>
      </c>
      <c r="G178" s="63">
        <f t="shared" si="30"/>
        <v>75718.559999999998</v>
      </c>
      <c r="H178" s="62">
        <f t="shared" si="30"/>
        <v>48</v>
      </c>
      <c r="I178" s="36"/>
      <c r="J178" s="36"/>
      <c r="K178" s="36"/>
      <c r="L178" s="36"/>
      <c r="M178" s="36"/>
      <c r="N178" s="36"/>
      <c r="O178" s="36"/>
      <c r="P178" s="36"/>
      <c r="Q178" s="36"/>
      <c r="R178" s="36"/>
      <c r="S178" s="36"/>
      <c r="T178" s="36"/>
    </row>
    <row r="179" spans="1:20" s="64" customFormat="1" ht="11.25" customHeight="1" outlineLevel="2" x14ac:dyDescent="0.2">
      <c r="A179" s="57"/>
      <c r="B179" s="58" t="s">
        <v>16</v>
      </c>
      <c r="C179" s="59">
        <v>66253.740000000005</v>
      </c>
      <c r="D179" s="60">
        <v>42</v>
      </c>
      <c r="E179" s="61">
        <v>0</v>
      </c>
      <c r="F179" s="62">
        <v>0</v>
      </c>
      <c r="G179" s="63">
        <f t="shared" si="30"/>
        <v>66253.740000000005</v>
      </c>
      <c r="H179" s="62">
        <f t="shared" si="30"/>
        <v>42</v>
      </c>
      <c r="I179" s="36"/>
      <c r="J179" s="36"/>
      <c r="K179" s="36"/>
      <c r="L179" s="36"/>
      <c r="M179" s="36"/>
      <c r="N179" s="36"/>
      <c r="O179" s="36"/>
      <c r="P179" s="36"/>
      <c r="Q179" s="36"/>
      <c r="R179" s="36"/>
      <c r="S179" s="36"/>
      <c r="T179" s="36"/>
    </row>
    <row r="180" spans="1:20" s="64" customFormat="1" ht="11.25" customHeight="1" outlineLevel="2" x14ac:dyDescent="0.2">
      <c r="A180" s="57"/>
      <c r="B180" s="58" t="s">
        <v>3</v>
      </c>
      <c r="C180" s="59">
        <v>74867.31</v>
      </c>
      <c r="D180" s="60">
        <v>48</v>
      </c>
      <c r="E180" s="61">
        <v>0</v>
      </c>
      <c r="F180" s="62">
        <v>0</v>
      </c>
      <c r="G180" s="63">
        <f t="shared" si="30"/>
        <v>74867.31</v>
      </c>
      <c r="H180" s="62">
        <f t="shared" si="30"/>
        <v>48</v>
      </c>
      <c r="I180" s="36"/>
      <c r="J180" s="36"/>
      <c r="K180" s="36"/>
      <c r="L180" s="36"/>
      <c r="M180" s="36"/>
      <c r="N180" s="36"/>
      <c r="O180" s="36"/>
      <c r="P180" s="36"/>
      <c r="Q180" s="36"/>
      <c r="R180" s="36"/>
      <c r="S180" s="36"/>
      <c r="T180" s="36"/>
    </row>
    <row r="181" spans="1:20" s="64" customFormat="1" ht="11.25" customHeight="1" outlineLevel="2" x14ac:dyDescent="0.2">
      <c r="A181" s="57"/>
      <c r="B181" s="58" t="s">
        <v>4</v>
      </c>
      <c r="C181" s="59">
        <v>56788.92</v>
      </c>
      <c r="D181" s="60">
        <v>36</v>
      </c>
      <c r="E181" s="61">
        <v>0</v>
      </c>
      <c r="F181" s="62">
        <v>0</v>
      </c>
      <c r="G181" s="63">
        <f t="shared" si="30"/>
        <v>56788.92</v>
      </c>
      <c r="H181" s="62">
        <f t="shared" si="30"/>
        <v>36</v>
      </c>
      <c r="I181" s="36"/>
      <c r="J181" s="36"/>
      <c r="K181" s="36"/>
      <c r="L181" s="36"/>
      <c r="M181" s="36"/>
      <c r="N181" s="36"/>
      <c r="O181" s="36"/>
      <c r="P181" s="36"/>
      <c r="Q181" s="36"/>
      <c r="R181" s="36"/>
      <c r="S181" s="36"/>
      <c r="T181" s="36"/>
    </row>
    <row r="182" spans="1:20" s="64" customFormat="1" ht="11.25" customHeight="1" outlineLevel="2" x14ac:dyDescent="0.2">
      <c r="A182" s="57"/>
      <c r="B182" s="58" t="s">
        <v>5</v>
      </c>
      <c r="C182" s="59">
        <v>70859.990000000005</v>
      </c>
      <c r="D182" s="60">
        <v>46</v>
      </c>
      <c r="E182" s="61">
        <v>-3154.83</v>
      </c>
      <c r="F182" s="62">
        <v>-2</v>
      </c>
      <c r="G182" s="63">
        <f t="shared" si="30"/>
        <v>67705.16</v>
      </c>
      <c r="H182" s="62">
        <f t="shared" si="30"/>
        <v>44</v>
      </c>
      <c r="I182" s="36"/>
      <c r="J182" s="36"/>
      <c r="K182" s="36"/>
      <c r="L182" s="36"/>
      <c r="M182" s="36"/>
      <c r="N182" s="36"/>
      <c r="O182" s="36"/>
      <c r="P182" s="36"/>
      <c r="Q182" s="36"/>
      <c r="R182" s="36"/>
      <c r="S182" s="36"/>
      <c r="T182" s="36"/>
    </row>
    <row r="183" spans="1:20" s="64" customFormat="1" ht="11.25" customHeight="1" outlineLevel="2" x14ac:dyDescent="0.2">
      <c r="A183" s="57"/>
      <c r="B183" s="58" t="s">
        <v>6</v>
      </c>
      <c r="C183" s="59">
        <v>288677.01</v>
      </c>
      <c r="D183" s="60">
        <v>183</v>
      </c>
      <c r="E183" s="61">
        <v>-263989.42</v>
      </c>
      <c r="F183" s="62">
        <v>-166</v>
      </c>
      <c r="G183" s="63">
        <f t="shared" si="30"/>
        <v>24687.59</v>
      </c>
      <c r="H183" s="62">
        <f t="shared" si="30"/>
        <v>17</v>
      </c>
      <c r="I183" s="36"/>
      <c r="J183" s="36"/>
      <c r="K183" s="36"/>
      <c r="L183" s="36"/>
      <c r="M183" s="36"/>
      <c r="N183" s="36"/>
      <c r="O183" s="36"/>
      <c r="P183" s="36"/>
      <c r="Q183" s="36"/>
      <c r="R183" s="36"/>
      <c r="S183" s="36"/>
      <c r="T183" s="36"/>
    </row>
    <row r="184" spans="1:20" s="64" customFormat="1" ht="11.25" customHeight="1" outlineLevel="2" x14ac:dyDescent="0.2">
      <c r="A184" s="57"/>
      <c r="B184" s="58" t="s">
        <v>7</v>
      </c>
      <c r="C184" s="59">
        <v>288677.01</v>
      </c>
      <c r="D184" s="60">
        <v>183</v>
      </c>
      <c r="E184" s="61">
        <v>-228007.44</v>
      </c>
      <c r="F184" s="62">
        <v>-144</v>
      </c>
      <c r="G184" s="63">
        <f t="shared" si="30"/>
        <v>60669.57</v>
      </c>
      <c r="H184" s="62">
        <f t="shared" si="30"/>
        <v>39</v>
      </c>
      <c r="I184" s="36"/>
      <c r="J184" s="36"/>
      <c r="K184" s="36"/>
      <c r="L184" s="36"/>
      <c r="M184" s="36"/>
      <c r="N184" s="36"/>
      <c r="O184" s="36"/>
      <c r="P184" s="36"/>
      <c r="Q184" s="36"/>
      <c r="R184" s="36"/>
      <c r="S184" s="36"/>
      <c r="T184" s="36"/>
    </row>
    <row r="185" spans="1:20" ht="11.25" customHeight="1" outlineLevel="2" x14ac:dyDescent="0.2">
      <c r="A185" s="57"/>
      <c r="B185" s="58" t="s">
        <v>8</v>
      </c>
      <c r="C185" s="59">
        <v>288677.01</v>
      </c>
      <c r="D185" s="60">
        <v>183</v>
      </c>
      <c r="E185" s="61">
        <v>-205071.1</v>
      </c>
      <c r="F185" s="62">
        <v>-130</v>
      </c>
      <c r="G185" s="63">
        <f t="shared" si="30"/>
        <v>83605.91</v>
      </c>
      <c r="H185" s="62">
        <f t="shared" si="30"/>
        <v>53</v>
      </c>
    </row>
    <row r="186" spans="1:20" ht="11.25" customHeight="1" outlineLevel="2" x14ac:dyDescent="0.2">
      <c r="A186" s="57"/>
      <c r="B186" s="58" t="s">
        <v>9</v>
      </c>
      <c r="C186" s="59">
        <v>288677.01</v>
      </c>
      <c r="D186" s="60">
        <v>183</v>
      </c>
      <c r="E186" s="61">
        <v>-228471.88</v>
      </c>
      <c r="F186" s="62">
        <v>-144</v>
      </c>
      <c r="G186" s="63">
        <f t="shared" si="30"/>
        <v>60205.13</v>
      </c>
      <c r="H186" s="62">
        <f t="shared" si="30"/>
        <v>39</v>
      </c>
    </row>
    <row r="187" spans="1:20" ht="11.25" customHeight="1" outlineLevel="2" x14ac:dyDescent="0.2">
      <c r="A187" s="57"/>
      <c r="B187" s="58" t="s">
        <v>10</v>
      </c>
      <c r="C187" s="59">
        <v>288677.01</v>
      </c>
      <c r="D187" s="60">
        <v>183</v>
      </c>
      <c r="E187" s="61">
        <v>-228471.88</v>
      </c>
      <c r="F187" s="62">
        <v>-144</v>
      </c>
      <c r="G187" s="63">
        <f t="shared" si="30"/>
        <v>60205.13</v>
      </c>
      <c r="H187" s="62">
        <f t="shared" si="30"/>
        <v>39</v>
      </c>
    </row>
    <row r="188" spans="1:20" ht="11.25" customHeight="1" outlineLevel="2" x14ac:dyDescent="0.2">
      <c r="A188" s="57"/>
      <c r="B188" s="58" t="s">
        <v>11</v>
      </c>
      <c r="C188" s="59">
        <v>294986.89</v>
      </c>
      <c r="D188" s="60">
        <v>187</v>
      </c>
      <c r="E188" s="61">
        <v>-228471.88</v>
      </c>
      <c r="F188" s="62">
        <v>-145</v>
      </c>
      <c r="G188" s="63">
        <f t="shared" si="30"/>
        <v>66515.009999999995</v>
      </c>
      <c r="H188" s="62">
        <f t="shared" si="30"/>
        <v>42</v>
      </c>
    </row>
    <row r="189" spans="1:20" ht="13.5" customHeight="1" x14ac:dyDescent="0.2">
      <c r="A189" s="52" t="s">
        <v>145</v>
      </c>
      <c r="B189" s="209" t="s">
        <v>146</v>
      </c>
      <c r="C189" s="210"/>
      <c r="D189" s="210"/>
      <c r="E189" s="210"/>
      <c r="F189" s="210"/>
      <c r="G189" s="210"/>
      <c r="H189" s="211"/>
    </row>
    <row r="190" spans="1:20" ht="11.25" customHeight="1" outlineLevel="1" collapsed="1" x14ac:dyDescent="0.2">
      <c r="A190" s="53"/>
      <c r="B190" s="54" t="s">
        <v>166</v>
      </c>
      <c r="C190" s="55">
        <f>SUM(C191:C202)</f>
        <v>1680005.23</v>
      </c>
      <c r="D190" s="56">
        <f t="shared" ref="D190:H190" si="31">SUM(D191:D202)</f>
        <v>1065</v>
      </c>
      <c r="E190" s="55">
        <f t="shared" si="31"/>
        <v>-131788.04</v>
      </c>
      <c r="F190" s="56">
        <f t="shared" si="31"/>
        <v>-84</v>
      </c>
      <c r="G190" s="55">
        <f t="shared" si="31"/>
        <v>1548217.19</v>
      </c>
      <c r="H190" s="56">
        <f t="shared" si="31"/>
        <v>981</v>
      </c>
    </row>
    <row r="191" spans="1:20" ht="11.25" customHeight="1" outlineLevel="2" x14ac:dyDescent="0.2">
      <c r="A191" s="57"/>
      <c r="B191" s="58" t="s">
        <v>14</v>
      </c>
      <c r="C191" s="59">
        <v>130930.01</v>
      </c>
      <c r="D191" s="60">
        <v>83</v>
      </c>
      <c r="E191" s="61">
        <v>0</v>
      </c>
      <c r="F191" s="62">
        <v>0</v>
      </c>
      <c r="G191" s="63">
        <f t="shared" ref="G191:H202" si="32">C191+E191</f>
        <v>130930.01</v>
      </c>
      <c r="H191" s="62">
        <f t="shared" si="32"/>
        <v>83</v>
      </c>
    </row>
    <row r="192" spans="1:20" s="64" customFormat="1" ht="11.25" customHeight="1" outlineLevel="2" x14ac:dyDescent="0.2">
      <c r="A192" s="57"/>
      <c r="B192" s="58" t="s">
        <v>15</v>
      </c>
      <c r="C192" s="59">
        <v>130930.01</v>
      </c>
      <c r="D192" s="60">
        <v>83</v>
      </c>
      <c r="E192" s="61">
        <v>0</v>
      </c>
      <c r="F192" s="62">
        <v>0</v>
      </c>
      <c r="G192" s="63">
        <f t="shared" si="32"/>
        <v>130930.01</v>
      </c>
      <c r="H192" s="62">
        <f t="shared" si="32"/>
        <v>83</v>
      </c>
      <c r="I192" s="36"/>
      <c r="J192" s="36"/>
      <c r="K192" s="36"/>
      <c r="L192" s="36"/>
      <c r="M192" s="36"/>
      <c r="N192" s="36"/>
      <c r="O192" s="36"/>
      <c r="P192" s="36"/>
      <c r="Q192" s="36"/>
      <c r="R192" s="36"/>
      <c r="S192" s="36"/>
      <c r="T192" s="36"/>
    </row>
    <row r="193" spans="1:20" s="64" customFormat="1" ht="11.25" customHeight="1" outlineLevel="2" x14ac:dyDescent="0.2">
      <c r="A193" s="57"/>
      <c r="B193" s="58" t="s">
        <v>16</v>
      </c>
      <c r="C193" s="59">
        <v>130930.01</v>
      </c>
      <c r="D193" s="60">
        <v>83</v>
      </c>
      <c r="E193" s="61">
        <v>0</v>
      </c>
      <c r="F193" s="62">
        <v>0</v>
      </c>
      <c r="G193" s="63">
        <f t="shared" si="32"/>
        <v>130930.01</v>
      </c>
      <c r="H193" s="62">
        <f t="shared" si="32"/>
        <v>83</v>
      </c>
      <c r="I193" s="36"/>
      <c r="J193" s="36"/>
      <c r="K193" s="36"/>
      <c r="L193" s="36"/>
      <c r="M193" s="36"/>
      <c r="N193" s="36"/>
      <c r="O193" s="36"/>
      <c r="P193" s="36"/>
      <c r="Q193" s="36"/>
      <c r="R193" s="36"/>
      <c r="S193" s="36"/>
      <c r="T193" s="36"/>
    </row>
    <row r="194" spans="1:20" s="64" customFormat="1" ht="11.25" customHeight="1" outlineLevel="2" x14ac:dyDescent="0.2">
      <c r="A194" s="57"/>
      <c r="B194" s="58" t="s">
        <v>3</v>
      </c>
      <c r="C194" s="59">
        <v>130930.01</v>
      </c>
      <c r="D194" s="60">
        <v>83</v>
      </c>
      <c r="E194" s="61">
        <v>0</v>
      </c>
      <c r="F194" s="62">
        <v>0</v>
      </c>
      <c r="G194" s="63">
        <f t="shared" si="32"/>
        <v>130930.01</v>
      </c>
      <c r="H194" s="62">
        <f t="shared" si="32"/>
        <v>83</v>
      </c>
      <c r="I194" s="36"/>
      <c r="J194" s="36"/>
      <c r="K194" s="36"/>
      <c r="L194" s="36"/>
      <c r="M194" s="36"/>
      <c r="N194" s="36"/>
      <c r="O194" s="36"/>
      <c r="P194" s="36"/>
      <c r="Q194" s="36"/>
      <c r="R194" s="36"/>
      <c r="S194" s="36"/>
      <c r="T194" s="36"/>
    </row>
    <row r="195" spans="1:20" s="64" customFormat="1" ht="11.25" customHeight="1" outlineLevel="2" x14ac:dyDescent="0.2">
      <c r="A195" s="57"/>
      <c r="B195" s="58" t="s">
        <v>4</v>
      </c>
      <c r="C195" s="59">
        <v>130930.01</v>
      </c>
      <c r="D195" s="60">
        <v>83</v>
      </c>
      <c r="E195" s="61">
        <v>0</v>
      </c>
      <c r="F195" s="62">
        <v>0</v>
      </c>
      <c r="G195" s="63">
        <f t="shared" si="32"/>
        <v>130930.01</v>
      </c>
      <c r="H195" s="62">
        <f t="shared" si="32"/>
        <v>83</v>
      </c>
      <c r="I195" s="36"/>
      <c r="J195" s="36"/>
      <c r="K195" s="36"/>
      <c r="L195" s="36"/>
      <c r="M195" s="36"/>
      <c r="N195" s="36"/>
      <c r="O195" s="36"/>
      <c r="P195" s="36"/>
      <c r="Q195" s="36"/>
      <c r="R195" s="36"/>
      <c r="S195" s="36"/>
      <c r="T195" s="36"/>
    </row>
    <row r="196" spans="1:20" s="64" customFormat="1" ht="11.25" customHeight="1" outlineLevel="2" x14ac:dyDescent="0.2">
      <c r="A196" s="57"/>
      <c r="B196" s="58" t="s">
        <v>5</v>
      </c>
      <c r="C196" s="59">
        <v>228733.15</v>
      </c>
      <c r="D196" s="60">
        <v>145</v>
      </c>
      <c r="E196" s="61">
        <v>0</v>
      </c>
      <c r="F196" s="62">
        <v>0</v>
      </c>
      <c r="G196" s="63">
        <f t="shared" si="32"/>
        <v>228733.15</v>
      </c>
      <c r="H196" s="62">
        <f t="shared" si="32"/>
        <v>145</v>
      </c>
      <c r="I196" s="36"/>
      <c r="J196" s="36"/>
      <c r="K196" s="36"/>
      <c r="L196" s="36"/>
      <c r="M196" s="36"/>
      <c r="N196" s="36"/>
      <c r="O196" s="36"/>
      <c r="P196" s="36"/>
      <c r="Q196" s="36"/>
      <c r="R196" s="36"/>
      <c r="S196" s="36"/>
      <c r="T196" s="36"/>
    </row>
    <row r="197" spans="1:20" s="64" customFormat="1" ht="11.25" customHeight="1" outlineLevel="2" x14ac:dyDescent="0.2">
      <c r="A197" s="57"/>
      <c r="B197" s="58" t="s">
        <v>6</v>
      </c>
      <c r="C197" s="59">
        <v>135662.1</v>
      </c>
      <c r="D197" s="60">
        <v>86</v>
      </c>
      <c r="E197" s="61">
        <v>-25239.200000000001</v>
      </c>
      <c r="F197" s="62">
        <v>-16</v>
      </c>
      <c r="G197" s="63">
        <f t="shared" si="32"/>
        <v>110422.9</v>
      </c>
      <c r="H197" s="62">
        <f t="shared" si="32"/>
        <v>70</v>
      </c>
      <c r="I197" s="36"/>
      <c r="J197" s="36"/>
      <c r="K197" s="36"/>
      <c r="L197" s="36"/>
      <c r="M197" s="36"/>
      <c r="N197" s="36"/>
      <c r="O197" s="36"/>
      <c r="P197" s="36"/>
      <c r="Q197" s="36"/>
      <c r="R197" s="36"/>
      <c r="S197" s="36"/>
      <c r="T197" s="36"/>
    </row>
    <row r="198" spans="1:20" s="64" customFormat="1" ht="11.25" customHeight="1" outlineLevel="2" x14ac:dyDescent="0.2">
      <c r="A198" s="57"/>
      <c r="B198" s="58" t="s">
        <v>7</v>
      </c>
      <c r="C198" s="59">
        <v>130930.01</v>
      </c>
      <c r="D198" s="60">
        <v>83</v>
      </c>
      <c r="E198" s="61">
        <v>-32981.9</v>
      </c>
      <c r="F198" s="62">
        <v>-21</v>
      </c>
      <c r="G198" s="63">
        <f t="shared" si="32"/>
        <v>97948.11</v>
      </c>
      <c r="H198" s="62">
        <f t="shared" si="32"/>
        <v>62</v>
      </c>
      <c r="I198" s="36"/>
      <c r="J198" s="36"/>
      <c r="K198" s="36"/>
      <c r="L198" s="36"/>
      <c r="M198" s="36"/>
      <c r="N198" s="36"/>
      <c r="O198" s="36"/>
      <c r="P198" s="36"/>
      <c r="Q198" s="36"/>
      <c r="R198" s="36"/>
      <c r="S198" s="36"/>
      <c r="T198" s="36"/>
    </row>
    <row r="199" spans="1:20" s="64" customFormat="1" ht="11.25" customHeight="1" outlineLevel="2" x14ac:dyDescent="0.2">
      <c r="A199" s="57"/>
      <c r="B199" s="58" t="s">
        <v>8</v>
      </c>
      <c r="C199" s="59">
        <v>130930.01</v>
      </c>
      <c r="D199" s="60">
        <v>83</v>
      </c>
      <c r="E199" s="61">
        <v>-61521.33</v>
      </c>
      <c r="F199" s="62">
        <v>-38</v>
      </c>
      <c r="G199" s="63">
        <f t="shared" si="32"/>
        <v>69408.679999999993</v>
      </c>
      <c r="H199" s="62">
        <f t="shared" si="32"/>
        <v>45</v>
      </c>
      <c r="I199" s="36"/>
      <c r="J199" s="36"/>
      <c r="K199" s="36"/>
      <c r="L199" s="36"/>
      <c r="M199" s="36"/>
      <c r="N199" s="36"/>
      <c r="O199" s="36"/>
      <c r="P199" s="36"/>
      <c r="Q199" s="36"/>
      <c r="R199" s="36"/>
      <c r="S199" s="36"/>
      <c r="T199" s="36"/>
    </row>
    <row r="200" spans="1:20" ht="11.25" customHeight="1" outlineLevel="2" x14ac:dyDescent="0.2">
      <c r="A200" s="57"/>
      <c r="B200" s="58" t="s">
        <v>9</v>
      </c>
      <c r="C200" s="59">
        <v>130930.01</v>
      </c>
      <c r="D200" s="60">
        <v>83</v>
      </c>
      <c r="E200" s="61">
        <v>-4015.2</v>
      </c>
      <c r="F200" s="62">
        <v>-3</v>
      </c>
      <c r="G200" s="63">
        <f t="shared" si="32"/>
        <v>126914.81</v>
      </c>
      <c r="H200" s="62">
        <f t="shared" si="32"/>
        <v>80</v>
      </c>
    </row>
    <row r="201" spans="1:20" ht="11.25" customHeight="1" outlineLevel="2" x14ac:dyDescent="0.2">
      <c r="A201" s="57"/>
      <c r="B201" s="58" t="s">
        <v>10</v>
      </c>
      <c r="C201" s="59">
        <v>130930.01</v>
      </c>
      <c r="D201" s="60">
        <v>83</v>
      </c>
      <c r="E201" s="61">
        <v>-4015.2</v>
      </c>
      <c r="F201" s="62">
        <v>-3</v>
      </c>
      <c r="G201" s="63">
        <f t="shared" si="32"/>
        <v>126914.81</v>
      </c>
      <c r="H201" s="62">
        <f t="shared" si="32"/>
        <v>80</v>
      </c>
    </row>
    <row r="202" spans="1:20" ht="11.25" customHeight="1" outlineLevel="2" x14ac:dyDescent="0.2">
      <c r="A202" s="57"/>
      <c r="B202" s="58" t="s">
        <v>11</v>
      </c>
      <c r="C202" s="59">
        <v>137239.89000000001</v>
      </c>
      <c r="D202" s="60">
        <v>87</v>
      </c>
      <c r="E202" s="61">
        <v>-4015.21</v>
      </c>
      <c r="F202" s="62">
        <v>-3</v>
      </c>
      <c r="G202" s="63">
        <f t="shared" si="32"/>
        <v>133224.68</v>
      </c>
      <c r="H202" s="62">
        <f t="shared" si="32"/>
        <v>84</v>
      </c>
    </row>
    <row r="203" spans="1:20" ht="13.5" customHeight="1" x14ac:dyDescent="0.2">
      <c r="A203" s="52" t="s">
        <v>147</v>
      </c>
      <c r="B203" s="209" t="s">
        <v>148</v>
      </c>
      <c r="C203" s="210"/>
      <c r="D203" s="210"/>
      <c r="E203" s="210"/>
      <c r="F203" s="210"/>
      <c r="G203" s="210"/>
      <c r="H203" s="211"/>
    </row>
    <row r="204" spans="1:20" ht="11.25" customHeight="1" outlineLevel="1" collapsed="1" x14ac:dyDescent="0.2">
      <c r="A204" s="53"/>
      <c r="B204" s="54" t="s">
        <v>166</v>
      </c>
      <c r="C204" s="55">
        <f t="shared" ref="C204:D204" si="33">SUM(C205:C215)</f>
        <v>788734.99</v>
      </c>
      <c r="D204" s="56">
        <f t="shared" si="33"/>
        <v>500</v>
      </c>
      <c r="E204" s="55">
        <f>SUM(E205:E215)</f>
        <v>-785580.05</v>
      </c>
      <c r="F204" s="56">
        <f t="shared" ref="F204:H204" si="34">SUM(F205:F215)</f>
        <v>-498</v>
      </c>
      <c r="G204" s="55">
        <f t="shared" si="34"/>
        <v>3154.94</v>
      </c>
      <c r="H204" s="56">
        <f t="shared" si="34"/>
        <v>2</v>
      </c>
    </row>
    <row r="205" spans="1:20" ht="11.25" customHeight="1" outlineLevel="2" x14ac:dyDescent="0.2">
      <c r="A205" s="57"/>
      <c r="B205" s="58" t="s">
        <v>15</v>
      </c>
      <c r="C205" s="59">
        <v>71703.179999999993</v>
      </c>
      <c r="D205" s="60">
        <v>45</v>
      </c>
      <c r="E205" s="61">
        <v>-71703.179999999993</v>
      </c>
      <c r="F205" s="62">
        <v>-45</v>
      </c>
      <c r="G205" s="63">
        <f t="shared" ref="G205:H215" si="35">C205+E205</f>
        <v>0</v>
      </c>
      <c r="H205" s="62">
        <f t="shared" si="35"/>
        <v>0</v>
      </c>
    </row>
    <row r="206" spans="1:20" ht="11.25" customHeight="1" outlineLevel="2" x14ac:dyDescent="0.2">
      <c r="A206" s="57"/>
      <c r="B206" s="58" t="s">
        <v>16</v>
      </c>
      <c r="C206" s="59">
        <v>71703.179999999993</v>
      </c>
      <c r="D206" s="60">
        <v>45</v>
      </c>
      <c r="E206" s="61">
        <v>-68548.240000000005</v>
      </c>
      <c r="F206" s="62">
        <v>-43</v>
      </c>
      <c r="G206" s="63">
        <f t="shared" si="35"/>
        <v>3154.94</v>
      </c>
      <c r="H206" s="62">
        <f t="shared" si="35"/>
        <v>2</v>
      </c>
    </row>
    <row r="207" spans="1:20" ht="11.25" customHeight="1" outlineLevel="2" x14ac:dyDescent="0.2">
      <c r="A207" s="57"/>
      <c r="B207" s="58" t="s">
        <v>3</v>
      </c>
      <c r="C207" s="59">
        <v>71703.179999999993</v>
      </c>
      <c r="D207" s="60">
        <v>45</v>
      </c>
      <c r="E207" s="61">
        <v>-71703.179999999993</v>
      </c>
      <c r="F207" s="62">
        <v>-45</v>
      </c>
      <c r="G207" s="63">
        <f t="shared" si="35"/>
        <v>0</v>
      </c>
      <c r="H207" s="62">
        <f t="shared" si="35"/>
        <v>0</v>
      </c>
    </row>
    <row r="208" spans="1:20" ht="11.25" customHeight="1" outlineLevel="2" x14ac:dyDescent="0.2">
      <c r="A208" s="57"/>
      <c r="B208" s="58" t="s">
        <v>4</v>
      </c>
      <c r="C208" s="59">
        <v>71703.179999999993</v>
      </c>
      <c r="D208" s="60">
        <v>45</v>
      </c>
      <c r="E208" s="61">
        <v>-71703.179999999993</v>
      </c>
      <c r="F208" s="62">
        <v>-45</v>
      </c>
      <c r="G208" s="63">
        <f t="shared" si="35"/>
        <v>0</v>
      </c>
      <c r="H208" s="62">
        <f t="shared" si="35"/>
        <v>0</v>
      </c>
    </row>
    <row r="209" spans="1:20" s="64" customFormat="1" ht="11.25" customHeight="1" outlineLevel="2" x14ac:dyDescent="0.2">
      <c r="A209" s="57"/>
      <c r="B209" s="58" t="s">
        <v>5</v>
      </c>
      <c r="C209" s="59">
        <v>71703.179999999993</v>
      </c>
      <c r="D209" s="60">
        <v>45</v>
      </c>
      <c r="E209" s="61">
        <v>-71703.179999999993</v>
      </c>
      <c r="F209" s="62">
        <v>-45</v>
      </c>
      <c r="G209" s="63">
        <f t="shared" si="35"/>
        <v>0</v>
      </c>
      <c r="H209" s="62">
        <f t="shared" si="35"/>
        <v>0</v>
      </c>
      <c r="I209" s="36"/>
      <c r="J209" s="36"/>
      <c r="K209" s="36"/>
      <c r="L209" s="36"/>
      <c r="M209" s="36"/>
      <c r="N209" s="36"/>
      <c r="O209" s="36"/>
      <c r="P209" s="36"/>
      <c r="Q209" s="36"/>
      <c r="R209" s="36"/>
      <c r="S209" s="36"/>
      <c r="T209" s="36"/>
    </row>
    <row r="210" spans="1:20" s="64" customFormat="1" ht="11.25" customHeight="1" outlineLevel="2" x14ac:dyDescent="0.2">
      <c r="A210" s="57"/>
      <c r="B210" s="58" t="s">
        <v>6</v>
      </c>
      <c r="C210" s="59">
        <v>71703.179999999993</v>
      </c>
      <c r="D210" s="60">
        <v>45</v>
      </c>
      <c r="E210" s="61">
        <v>-71703.179999999993</v>
      </c>
      <c r="F210" s="62">
        <v>-45</v>
      </c>
      <c r="G210" s="63">
        <f t="shared" si="35"/>
        <v>0</v>
      </c>
      <c r="H210" s="62">
        <f t="shared" si="35"/>
        <v>0</v>
      </c>
      <c r="I210" s="36"/>
      <c r="J210" s="36"/>
      <c r="K210" s="36"/>
      <c r="L210" s="36"/>
      <c r="M210" s="36"/>
      <c r="N210" s="36"/>
      <c r="O210" s="36"/>
      <c r="P210" s="36"/>
      <c r="Q210" s="36"/>
      <c r="R210" s="36"/>
      <c r="S210" s="36"/>
      <c r="T210" s="36"/>
    </row>
    <row r="211" spans="1:20" s="64" customFormat="1" ht="11.25" customHeight="1" outlineLevel="2" x14ac:dyDescent="0.2">
      <c r="A211" s="57"/>
      <c r="B211" s="58" t="s">
        <v>7</v>
      </c>
      <c r="C211" s="59">
        <v>71703.179999999993</v>
      </c>
      <c r="D211" s="60">
        <v>46</v>
      </c>
      <c r="E211" s="61">
        <v>-71703.179999999993</v>
      </c>
      <c r="F211" s="62">
        <v>-46</v>
      </c>
      <c r="G211" s="63">
        <f t="shared" si="35"/>
        <v>0</v>
      </c>
      <c r="H211" s="62">
        <f t="shared" si="35"/>
        <v>0</v>
      </c>
      <c r="I211" s="36"/>
      <c r="J211" s="36"/>
      <c r="K211" s="36"/>
      <c r="L211" s="36"/>
      <c r="M211" s="36"/>
      <c r="N211" s="36"/>
      <c r="O211" s="36"/>
      <c r="P211" s="36"/>
      <c r="Q211" s="36"/>
      <c r="R211" s="36"/>
      <c r="S211" s="36"/>
      <c r="T211" s="36"/>
    </row>
    <row r="212" spans="1:20" s="64" customFormat="1" ht="11.25" customHeight="1" outlineLevel="2" x14ac:dyDescent="0.2">
      <c r="A212" s="57"/>
      <c r="B212" s="58" t="s">
        <v>8</v>
      </c>
      <c r="C212" s="59">
        <v>71703.179999999993</v>
      </c>
      <c r="D212" s="60">
        <v>46</v>
      </c>
      <c r="E212" s="61">
        <v>-71703.179999999993</v>
      </c>
      <c r="F212" s="62">
        <v>-46</v>
      </c>
      <c r="G212" s="63">
        <f t="shared" si="35"/>
        <v>0</v>
      </c>
      <c r="H212" s="62">
        <f t="shared" si="35"/>
        <v>0</v>
      </c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</row>
    <row r="213" spans="1:20" s="64" customFormat="1" ht="11.25" customHeight="1" outlineLevel="2" x14ac:dyDescent="0.2">
      <c r="A213" s="57"/>
      <c r="B213" s="58" t="s">
        <v>9</v>
      </c>
      <c r="C213" s="59">
        <v>71703.179999999993</v>
      </c>
      <c r="D213" s="60">
        <v>46</v>
      </c>
      <c r="E213" s="61">
        <v>-71703.179999999993</v>
      </c>
      <c r="F213" s="62">
        <v>-46</v>
      </c>
      <c r="G213" s="63">
        <f t="shared" si="35"/>
        <v>0</v>
      </c>
      <c r="H213" s="62">
        <f t="shared" si="35"/>
        <v>0</v>
      </c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</row>
    <row r="214" spans="1:20" s="64" customFormat="1" ht="11.25" customHeight="1" outlineLevel="2" x14ac:dyDescent="0.2">
      <c r="A214" s="57"/>
      <c r="B214" s="58" t="s">
        <v>10</v>
      </c>
      <c r="C214" s="59">
        <v>71703.179999999993</v>
      </c>
      <c r="D214" s="60">
        <v>46</v>
      </c>
      <c r="E214" s="61">
        <v>-71703.179999999993</v>
      </c>
      <c r="F214" s="62">
        <v>-46</v>
      </c>
      <c r="G214" s="63">
        <f t="shared" si="35"/>
        <v>0</v>
      </c>
      <c r="H214" s="62">
        <f t="shared" si="35"/>
        <v>0</v>
      </c>
      <c r="I214" s="36"/>
      <c r="J214" s="36"/>
      <c r="K214" s="36"/>
      <c r="L214" s="36"/>
      <c r="M214" s="36"/>
      <c r="N214" s="36"/>
      <c r="O214" s="36"/>
      <c r="P214" s="36"/>
      <c r="Q214" s="36"/>
      <c r="R214" s="36"/>
      <c r="S214" s="36"/>
      <c r="T214" s="36"/>
    </row>
    <row r="215" spans="1:20" s="64" customFormat="1" ht="11.25" customHeight="1" outlineLevel="2" x14ac:dyDescent="0.2">
      <c r="A215" s="57"/>
      <c r="B215" s="58" t="s">
        <v>11</v>
      </c>
      <c r="C215" s="59">
        <v>71703.19</v>
      </c>
      <c r="D215" s="60">
        <v>46</v>
      </c>
      <c r="E215" s="61">
        <v>-71703.19</v>
      </c>
      <c r="F215" s="62">
        <v>-46</v>
      </c>
      <c r="G215" s="63">
        <f t="shared" si="35"/>
        <v>0</v>
      </c>
      <c r="H215" s="62">
        <f t="shared" si="35"/>
        <v>0</v>
      </c>
      <c r="I215" s="36"/>
      <c r="J215" s="36"/>
      <c r="K215" s="36"/>
      <c r="L215" s="36"/>
      <c r="M215" s="36"/>
      <c r="N215" s="36"/>
      <c r="O215" s="36"/>
      <c r="P215" s="36"/>
      <c r="Q215" s="36"/>
      <c r="R215" s="36"/>
      <c r="S215" s="36"/>
      <c r="T215" s="36"/>
    </row>
    <row r="216" spans="1:20" s="64" customFormat="1" ht="13.5" customHeight="1" x14ac:dyDescent="0.2">
      <c r="A216" s="52" t="s">
        <v>149</v>
      </c>
      <c r="B216" s="209" t="s">
        <v>150</v>
      </c>
      <c r="C216" s="210"/>
      <c r="D216" s="210"/>
      <c r="E216" s="210"/>
      <c r="F216" s="210"/>
      <c r="G216" s="210"/>
      <c r="H216" s="211"/>
      <c r="I216" s="36"/>
      <c r="J216" s="36"/>
      <c r="K216" s="36"/>
      <c r="L216" s="36"/>
      <c r="M216" s="36"/>
      <c r="N216" s="36"/>
      <c r="O216" s="36"/>
      <c r="P216" s="36"/>
      <c r="Q216" s="36"/>
      <c r="R216" s="36"/>
      <c r="S216" s="36"/>
      <c r="T216" s="36"/>
    </row>
    <row r="217" spans="1:20" s="64" customFormat="1" ht="11.25" customHeight="1" outlineLevel="1" collapsed="1" x14ac:dyDescent="0.2">
      <c r="A217" s="53"/>
      <c r="B217" s="54" t="s">
        <v>166</v>
      </c>
      <c r="C217" s="55">
        <f t="shared" ref="C217:D217" si="36">SUM(C218:C223)</f>
        <v>430219.09</v>
      </c>
      <c r="D217" s="56">
        <f t="shared" si="36"/>
        <v>275</v>
      </c>
      <c r="E217" s="55">
        <f>SUM(E218:E223)</f>
        <v>-231536.09</v>
      </c>
      <c r="F217" s="56">
        <f t="shared" ref="F217:H217" si="37">SUM(F218:F223)</f>
        <v>-148</v>
      </c>
      <c r="G217" s="55">
        <f t="shared" si="37"/>
        <v>198683</v>
      </c>
      <c r="H217" s="56">
        <f t="shared" si="37"/>
        <v>127</v>
      </c>
      <c r="I217" s="36"/>
      <c r="J217" s="36"/>
      <c r="K217" s="36"/>
      <c r="L217" s="36"/>
      <c r="M217" s="36"/>
      <c r="N217" s="36"/>
      <c r="O217" s="36"/>
      <c r="P217" s="36"/>
      <c r="Q217" s="36"/>
      <c r="R217" s="36"/>
      <c r="S217" s="36"/>
      <c r="T217" s="36"/>
    </row>
    <row r="218" spans="1:20" ht="11.25" customHeight="1" outlineLevel="2" x14ac:dyDescent="0.2">
      <c r="A218" s="57"/>
      <c r="B218" s="58" t="s">
        <v>6</v>
      </c>
      <c r="C218" s="59">
        <v>71703.179999999993</v>
      </c>
      <c r="D218" s="60">
        <v>45</v>
      </c>
      <c r="E218" s="61">
        <v>-71703.179999999993</v>
      </c>
      <c r="F218" s="62">
        <v>-45</v>
      </c>
      <c r="G218" s="63">
        <f t="shared" ref="G218:H223" si="38">C218+E218</f>
        <v>0</v>
      </c>
      <c r="H218" s="62">
        <f t="shared" si="38"/>
        <v>0</v>
      </c>
    </row>
    <row r="219" spans="1:20" ht="11.25" customHeight="1" outlineLevel="2" x14ac:dyDescent="0.2">
      <c r="A219" s="57"/>
      <c r="B219" s="58" t="s">
        <v>7</v>
      </c>
      <c r="C219" s="59">
        <v>71703.179999999993</v>
      </c>
      <c r="D219" s="60">
        <v>46</v>
      </c>
      <c r="E219" s="61">
        <v>-71703.179999999993</v>
      </c>
      <c r="F219" s="62">
        <v>-46</v>
      </c>
      <c r="G219" s="63">
        <f t="shared" si="38"/>
        <v>0</v>
      </c>
      <c r="H219" s="62">
        <f t="shared" si="38"/>
        <v>0</v>
      </c>
    </row>
    <row r="220" spans="1:20" ht="11.25" customHeight="1" outlineLevel="2" x14ac:dyDescent="0.2">
      <c r="A220" s="57"/>
      <c r="B220" s="58" t="s">
        <v>8</v>
      </c>
      <c r="C220" s="59">
        <v>71703.179999999993</v>
      </c>
      <c r="D220" s="60">
        <v>46</v>
      </c>
      <c r="E220" s="61">
        <v>-71703.179999999993</v>
      </c>
      <c r="F220" s="62">
        <v>-46</v>
      </c>
      <c r="G220" s="63">
        <f t="shared" si="38"/>
        <v>0</v>
      </c>
      <c r="H220" s="62">
        <f t="shared" si="38"/>
        <v>0</v>
      </c>
    </row>
    <row r="221" spans="1:20" ht="11.25" customHeight="1" outlineLevel="2" x14ac:dyDescent="0.2">
      <c r="A221" s="57"/>
      <c r="B221" s="58" t="s">
        <v>9</v>
      </c>
      <c r="C221" s="59">
        <v>71703.179999999993</v>
      </c>
      <c r="D221" s="60">
        <v>46</v>
      </c>
      <c r="E221" s="61">
        <v>0</v>
      </c>
      <c r="F221" s="62">
        <v>0</v>
      </c>
      <c r="G221" s="63">
        <f t="shared" si="38"/>
        <v>71703.179999999993</v>
      </c>
      <c r="H221" s="62">
        <f t="shared" si="38"/>
        <v>46</v>
      </c>
    </row>
    <row r="222" spans="1:20" ht="11.25" customHeight="1" outlineLevel="2" x14ac:dyDescent="0.2">
      <c r="A222" s="57"/>
      <c r="B222" s="58" t="s">
        <v>10</v>
      </c>
      <c r="C222" s="59">
        <v>71703.179999999993</v>
      </c>
      <c r="D222" s="60">
        <v>46</v>
      </c>
      <c r="E222" s="61">
        <v>0</v>
      </c>
      <c r="F222" s="62">
        <v>0</v>
      </c>
      <c r="G222" s="63">
        <f t="shared" si="38"/>
        <v>71703.179999999993</v>
      </c>
      <c r="H222" s="62">
        <f t="shared" si="38"/>
        <v>46</v>
      </c>
    </row>
    <row r="223" spans="1:20" ht="11.25" customHeight="1" outlineLevel="2" x14ac:dyDescent="0.2">
      <c r="A223" s="57"/>
      <c r="B223" s="58" t="s">
        <v>11</v>
      </c>
      <c r="C223" s="59">
        <v>71703.19</v>
      </c>
      <c r="D223" s="60">
        <v>46</v>
      </c>
      <c r="E223" s="61">
        <v>-16426.55</v>
      </c>
      <c r="F223" s="62">
        <v>-11</v>
      </c>
      <c r="G223" s="63">
        <f t="shared" si="38"/>
        <v>55276.639999999999</v>
      </c>
      <c r="H223" s="62">
        <f t="shared" si="38"/>
        <v>35</v>
      </c>
    </row>
    <row r="224" spans="1:20" x14ac:dyDescent="0.2">
      <c r="A224" s="65"/>
      <c r="B224" s="66" t="s">
        <v>235</v>
      </c>
      <c r="C224" s="67"/>
      <c r="D224" s="68"/>
      <c r="E224" s="67">
        <f>E217+E204+E190+E176+E163+E149+E136+E122+E108+E104+E90+E76+E62+E48+E34+E20+E6</f>
        <v>-15240487.300000001</v>
      </c>
      <c r="F224" s="68">
        <f t="shared" ref="F224" si="39">F217+F204+F190+F176+F163+F149+F136+F122+F108+F104+F90+F76+F62+F48+F34+F20+F6</f>
        <v>-7682</v>
      </c>
      <c r="G224" s="67"/>
      <c r="H224" s="68"/>
    </row>
    <row r="226" spans="7:7" x14ac:dyDescent="0.2">
      <c r="G226" s="72"/>
    </row>
  </sheetData>
  <autoFilter ref="B1:B226"/>
  <mergeCells count="24">
    <mergeCell ref="F1:H1"/>
    <mergeCell ref="A2:H2"/>
    <mergeCell ref="A3:A4"/>
    <mergeCell ref="B3:B4"/>
    <mergeCell ref="C3:D3"/>
    <mergeCell ref="E3:F3"/>
    <mergeCell ref="G3:H3"/>
    <mergeCell ref="B148:H148"/>
    <mergeCell ref="B5:H5"/>
    <mergeCell ref="B19:H19"/>
    <mergeCell ref="B33:H33"/>
    <mergeCell ref="B47:H47"/>
    <mergeCell ref="B61:H61"/>
    <mergeCell ref="B75:H75"/>
    <mergeCell ref="B89:H89"/>
    <mergeCell ref="B103:H103"/>
    <mergeCell ref="B107:H107"/>
    <mergeCell ref="B121:H121"/>
    <mergeCell ref="B135:H135"/>
    <mergeCell ref="B162:H162"/>
    <mergeCell ref="B175:H175"/>
    <mergeCell ref="B189:H189"/>
    <mergeCell ref="B203:H203"/>
    <mergeCell ref="B216:H216"/>
  </mergeCells>
  <pageMargins left="0.39370078740157477" right="0.39370078740157477" top="0.39370078740157477" bottom="0.39370078740157477" header="0" footer="0"/>
  <pageSetup paperSize="9" fitToWidth="0" fitToHeight="0" pageOrder="overThenDown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8"/>
  <sheetViews>
    <sheetView tabSelected="1" view="pageBreakPreview" zoomScale="184" zoomScaleNormal="100" zoomScaleSheetLayoutView="184" workbookViewId="0">
      <pane xSplit="2" ySplit="4" topLeftCell="C221" activePane="bottomRight" state="frozen"/>
      <selection pane="topRight" activeCell="C1" sqref="C1"/>
      <selection pane="bottomLeft" activeCell="A5" sqref="A5"/>
      <selection pane="bottomRight" activeCell="A83" sqref="A83:H95"/>
    </sheetView>
  </sheetViews>
  <sheetFormatPr defaultColWidth="10.5" defaultRowHeight="15.75" outlineLevelRow="2" x14ac:dyDescent="0.25"/>
  <cols>
    <col min="1" max="1" width="8.33203125" style="44" customWidth="1"/>
    <col min="2" max="2" width="22.33203125" style="44" customWidth="1"/>
    <col min="3" max="3" width="14.83203125" style="44" customWidth="1"/>
    <col min="4" max="4" width="9.5" style="45" customWidth="1"/>
    <col min="5" max="5" width="13.1640625" style="45" customWidth="1"/>
    <col min="6" max="6" width="10.1640625" style="45" customWidth="1"/>
    <col min="7" max="7" width="16.1640625" style="45" customWidth="1"/>
    <col min="8" max="8" width="10.5" style="45"/>
    <col min="9" max="9" width="12.83203125" style="45" customWidth="1"/>
    <col min="10" max="16384" width="10.5" style="45"/>
  </cols>
  <sheetData>
    <row r="1" spans="1:8" s="36" customFormat="1" ht="45" customHeight="1" x14ac:dyDescent="0.2">
      <c r="A1" s="12"/>
      <c r="B1" s="13"/>
      <c r="C1" s="14"/>
      <c r="D1" s="15"/>
      <c r="F1" s="240" t="s">
        <v>239</v>
      </c>
      <c r="G1" s="240"/>
      <c r="H1" s="240"/>
    </row>
    <row r="2" spans="1:8" s="36" customFormat="1" ht="40.5" customHeight="1" x14ac:dyDescent="0.2">
      <c r="A2" s="241" t="s">
        <v>238</v>
      </c>
      <c r="B2" s="241"/>
      <c r="C2" s="241"/>
      <c r="D2" s="241"/>
      <c r="E2" s="241"/>
      <c r="F2" s="241"/>
      <c r="G2" s="241"/>
      <c r="H2" s="241"/>
    </row>
    <row r="3" spans="1:8" s="36" customFormat="1" ht="24.75" customHeight="1" x14ac:dyDescent="0.2">
      <c r="A3" s="248" t="s">
        <v>0</v>
      </c>
      <c r="B3" s="205" t="s">
        <v>165</v>
      </c>
      <c r="C3" s="242" t="s">
        <v>29</v>
      </c>
      <c r="D3" s="243"/>
      <c r="E3" s="244" t="s">
        <v>30</v>
      </c>
      <c r="F3" s="245"/>
      <c r="G3" s="246" t="s">
        <v>31</v>
      </c>
      <c r="H3" s="247"/>
    </row>
    <row r="4" spans="1:8" s="36" customFormat="1" ht="19.5" customHeight="1" x14ac:dyDescent="0.2">
      <c r="A4" s="249"/>
      <c r="B4" s="205"/>
      <c r="C4" s="17" t="s">
        <v>32</v>
      </c>
      <c r="D4" s="17" t="s">
        <v>33</v>
      </c>
      <c r="E4" s="18" t="s">
        <v>32</v>
      </c>
      <c r="F4" s="17" t="s">
        <v>33</v>
      </c>
      <c r="G4" s="17" t="s">
        <v>32</v>
      </c>
      <c r="H4" s="17" t="s">
        <v>33</v>
      </c>
    </row>
    <row r="5" spans="1:8" s="29" customFormat="1" ht="11.25" x14ac:dyDescent="0.2">
      <c r="A5" s="37" t="s">
        <v>35</v>
      </c>
      <c r="B5" s="37" t="s">
        <v>36</v>
      </c>
      <c r="C5" s="38">
        <v>47460001.450000003</v>
      </c>
      <c r="D5" s="39">
        <v>96567</v>
      </c>
      <c r="E5" s="38">
        <v>-6255654.1399999997</v>
      </c>
      <c r="F5" s="39">
        <v>-23291</v>
      </c>
      <c r="G5" s="40">
        <v>41204347.310000002</v>
      </c>
      <c r="H5" s="41">
        <v>73276</v>
      </c>
    </row>
    <row r="6" spans="1:8" s="29" customFormat="1" ht="11.25" outlineLevel="2" x14ac:dyDescent="0.2">
      <c r="A6" s="42"/>
      <c r="B6" s="46" t="s">
        <v>14</v>
      </c>
      <c r="C6" s="47">
        <v>2650027.7000000002</v>
      </c>
      <c r="D6" s="48">
        <v>7213</v>
      </c>
      <c r="E6" s="47">
        <v>-1573.43</v>
      </c>
      <c r="F6" s="48">
        <v>-2491</v>
      </c>
      <c r="G6" s="47">
        <v>2648454.27</v>
      </c>
      <c r="H6" s="48">
        <v>4722</v>
      </c>
    </row>
    <row r="7" spans="1:8" s="29" customFormat="1" ht="11.25" outlineLevel="2" x14ac:dyDescent="0.2">
      <c r="A7" s="42"/>
      <c r="B7" s="46" t="s">
        <v>15</v>
      </c>
      <c r="C7" s="47">
        <v>3915582.81</v>
      </c>
      <c r="D7" s="48">
        <v>8022</v>
      </c>
      <c r="E7" s="47">
        <v>-947201.62</v>
      </c>
      <c r="F7" s="49">
        <v>-2808</v>
      </c>
      <c r="G7" s="47">
        <v>2968381.19</v>
      </c>
      <c r="H7" s="48">
        <v>5214</v>
      </c>
    </row>
    <row r="8" spans="1:8" s="29" customFormat="1" ht="11.25" outlineLevel="2" x14ac:dyDescent="0.2">
      <c r="A8" s="42"/>
      <c r="B8" s="46" t="s">
        <v>16</v>
      </c>
      <c r="C8" s="47">
        <v>4089338.53</v>
      </c>
      <c r="D8" s="48">
        <v>8133</v>
      </c>
      <c r="E8" s="47">
        <v>-132803.84</v>
      </c>
      <c r="F8" s="49">
        <v>-1260</v>
      </c>
      <c r="G8" s="47">
        <v>3956534.69</v>
      </c>
      <c r="H8" s="48">
        <v>6873</v>
      </c>
    </row>
    <row r="9" spans="1:8" s="29" customFormat="1" ht="11.25" outlineLevel="2" x14ac:dyDescent="0.2">
      <c r="A9" s="42"/>
      <c r="B9" s="46" t="s">
        <v>3</v>
      </c>
      <c r="C9" s="47">
        <v>4089338.53</v>
      </c>
      <c r="D9" s="48">
        <v>8133</v>
      </c>
      <c r="E9" s="47">
        <v>0</v>
      </c>
      <c r="F9" s="49">
        <v>-580</v>
      </c>
      <c r="G9" s="47">
        <v>4089338.53</v>
      </c>
      <c r="H9" s="48">
        <v>7553</v>
      </c>
    </row>
    <row r="10" spans="1:8" s="29" customFormat="1" ht="11.25" outlineLevel="2" x14ac:dyDescent="0.2">
      <c r="A10" s="42"/>
      <c r="B10" s="46" t="s">
        <v>4</v>
      </c>
      <c r="C10" s="47">
        <v>4089338.53</v>
      </c>
      <c r="D10" s="48">
        <v>8133</v>
      </c>
      <c r="E10" s="47">
        <v>-808133.57</v>
      </c>
      <c r="F10" s="49">
        <v>-2462</v>
      </c>
      <c r="G10" s="47">
        <v>3281204.96</v>
      </c>
      <c r="H10" s="48">
        <v>5671</v>
      </c>
    </row>
    <row r="11" spans="1:8" s="29" customFormat="1" ht="11.25" outlineLevel="2" x14ac:dyDescent="0.2">
      <c r="A11" s="42"/>
      <c r="B11" s="46" t="s">
        <v>5</v>
      </c>
      <c r="C11" s="47">
        <v>4089338.53</v>
      </c>
      <c r="D11" s="48">
        <v>8133</v>
      </c>
      <c r="E11" s="47">
        <v>-247614.93</v>
      </c>
      <c r="F11" s="49">
        <v>-1178</v>
      </c>
      <c r="G11" s="47">
        <v>3841723.6</v>
      </c>
      <c r="H11" s="48">
        <v>6955</v>
      </c>
    </row>
    <row r="12" spans="1:8" s="29" customFormat="1" ht="11.25" outlineLevel="2" x14ac:dyDescent="0.2">
      <c r="A12" s="42"/>
      <c r="B12" s="46" t="s">
        <v>6</v>
      </c>
      <c r="C12" s="47">
        <v>4089338.53</v>
      </c>
      <c r="D12" s="48">
        <v>8133</v>
      </c>
      <c r="E12" s="47">
        <v>-753486.75</v>
      </c>
      <c r="F12" s="49">
        <v>-2873</v>
      </c>
      <c r="G12" s="47">
        <v>3335851.78</v>
      </c>
      <c r="H12" s="48">
        <v>5260</v>
      </c>
    </row>
    <row r="13" spans="1:8" s="29" customFormat="1" ht="11.25" outlineLevel="2" x14ac:dyDescent="0.2">
      <c r="A13" s="42"/>
      <c r="B13" s="46" t="s">
        <v>7</v>
      </c>
      <c r="C13" s="47">
        <v>4089338.53</v>
      </c>
      <c r="D13" s="48">
        <v>8133</v>
      </c>
      <c r="E13" s="47">
        <v>0</v>
      </c>
      <c r="F13" s="49">
        <v>-512</v>
      </c>
      <c r="G13" s="47">
        <v>4089338.53</v>
      </c>
      <c r="H13" s="48">
        <v>7621</v>
      </c>
    </row>
    <row r="14" spans="1:8" s="29" customFormat="1" ht="11.25" outlineLevel="2" x14ac:dyDescent="0.2">
      <c r="A14" s="42"/>
      <c r="B14" s="46" t="s">
        <v>8</v>
      </c>
      <c r="C14" s="47">
        <v>4089338.53</v>
      </c>
      <c r="D14" s="48">
        <v>8133</v>
      </c>
      <c r="E14" s="47">
        <v>-1396905.6</v>
      </c>
      <c r="F14" s="49">
        <v>-3045</v>
      </c>
      <c r="G14" s="47">
        <v>2692432.93</v>
      </c>
      <c r="H14" s="48">
        <v>5088</v>
      </c>
    </row>
    <row r="15" spans="1:8" s="29" customFormat="1" ht="11.25" outlineLevel="2" x14ac:dyDescent="0.2">
      <c r="A15" s="42"/>
      <c r="B15" s="46" t="s">
        <v>9</v>
      </c>
      <c r="C15" s="47">
        <v>4089338.53</v>
      </c>
      <c r="D15" s="48">
        <v>8133</v>
      </c>
      <c r="E15" s="47">
        <v>-655978.12</v>
      </c>
      <c r="F15" s="49">
        <v>-2028</v>
      </c>
      <c r="G15" s="47">
        <v>3433360.41</v>
      </c>
      <c r="H15" s="48">
        <v>6105</v>
      </c>
    </row>
    <row r="16" spans="1:8" s="29" customFormat="1" ht="11.25" outlineLevel="2" x14ac:dyDescent="0.2">
      <c r="A16" s="42"/>
      <c r="B16" s="46" t="s">
        <v>10</v>
      </c>
      <c r="C16" s="47">
        <v>4089338.53</v>
      </c>
      <c r="D16" s="48">
        <v>8133</v>
      </c>
      <c r="E16" s="47">
        <v>-655978.12</v>
      </c>
      <c r="F16" s="49">
        <v>-2028</v>
      </c>
      <c r="G16" s="47">
        <v>3433360.41</v>
      </c>
      <c r="H16" s="48">
        <v>6105</v>
      </c>
    </row>
    <row r="17" spans="1:8" s="29" customFormat="1" ht="11.25" outlineLevel="2" x14ac:dyDescent="0.2">
      <c r="A17" s="42"/>
      <c r="B17" s="46" t="s">
        <v>11</v>
      </c>
      <c r="C17" s="47">
        <v>4090344.17</v>
      </c>
      <c r="D17" s="48">
        <v>8135</v>
      </c>
      <c r="E17" s="47">
        <v>-655978.16</v>
      </c>
      <c r="F17" s="48">
        <v>-2026</v>
      </c>
      <c r="G17" s="47">
        <v>3434366.01</v>
      </c>
      <c r="H17" s="48">
        <v>6109</v>
      </c>
    </row>
    <row r="18" spans="1:8" s="29" customFormat="1" ht="21" x14ac:dyDescent="0.2">
      <c r="A18" s="37" t="s">
        <v>55</v>
      </c>
      <c r="B18" s="37" t="s">
        <v>56</v>
      </c>
      <c r="C18" s="38">
        <v>30418406.5</v>
      </c>
      <c r="D18" s="39">
        <v>30178</v>
      </c>
      <c r="E18" s="38">
        <v>-1528079.97</v>
      </c>
      <c r="F18" s="39">
        <v>0</v>
      </c>
      <c r="G18" s="40">
        <v>28890326.530000001</v>
      </c>
      <c r="H18" s="41">
        <v>30178</v>
      </c>
    </row>
    <row r="19" spans="1:8" s="29" customFormat="1" ht="11.25" outlineLevel="2" x14ac:dyDescent="0.2">
      <c r="A19" s="42"/>
      <c r="B19" s="46" t="s">
        <v>14</v>
      </c>
      <c r="C19" s="47">
        <v>2073090.22</v>
      </c>
      <c r="D19" s="48">
        <v>1943</v>
      </c>
      <c r="E19" s="50">
        <v>-723037.84</v>
      </c>
      <c r="F19" s="49">
        <v>0</v>
      </c>
      <c r="G19" s="47">
        <v>1350052.38</v>
      </c>
      <c r="H19" s="48">
        <v>1943</v>
      </c>
    </row>
    <row r="20" spans="1:8" s="29" customFormat="1" ht="11.25" outlineLevel="2" x14ac:dyDescent="0.2">
      <c r="A20" s="42"/>
      <c r="B20" s="46" t="s">
        <v>15</v>
      </c>
      <c r="C20" s="47">
        <v>2577047.7200000002</v>
      </c>
      <c r="D20" s="48">
        <v>2567</v>
      </c>
      <c r="E20" s="50">
        <v>-298689.24</v>
      </c>
      <c r="F20" s="49">
        <v>0</v>
      </c>
      <c r="G20" s="47">
        <v>2278358.48</v>
      </c>
      <c r="H20" s="48">
        <v>2567</v>
      </c>
    </row>
    <row r="21" spans="1:8" s="29" customFormat="1" ht="11.25" outlineLevel="2" x14ac:dyDescent="0.2">
      <c r="A21" s="42"/>
      <c r="B21" s="46" t="s">
        <v>16</v>
      </c>
      <c r="C21" s="47">
        <v>2577047.7200000002</v>
      </c>
      <c r="D21" s="48">
        <v>2567</v>
      </c>
      <c r="E21" s="50">
        <v>0</v>
      </c>
      <c r="F21" s="49">
        <v>0</v>
      </c>
      <c r="G21" s="47">
        <v>2577047.7200000002</v>
      </c>
      <c r="H21" s="48">
        <v>2567</v>
      </c>
    </row>
    <row r="22" spans="1:8" s="29" customFormat="1" ht="11.25" outlineLevel="2" x14ac:dyDescent="0.2">
      <c r="A22" s="42"/>
      <c r="B22" s="46" t="s">
        <v>3</v>
      </c>
      <c r="C22" s="47">
        <v>2577047.7200000002</v>
      </c>
      <c r="D22" s="48">
        <v>2567</v>
      </c>
      <c r="E22" s="50">
        <v>0</v>
      </c>
      <c r="F22" s="49">
        <v>0</v>
      </c>
      <c r="G22" s="47">
        <v>2577047.7200000002</v>
      </c>
      <c r="H22" s="48">
        <v>2567</v>
      </c>
    </row>
    <row r="23" spans="1:8" s="29" customFormat="1" ht="11.25" outlineLevel="2" x14ac:dyDescent="0.2">
      <c r="A23" s="42"/>
      <c r="B23" s="46" t="s">
        <v>4</v>
      </c>
      <c r="C23" s="47">
        <v>2577047.7200000002</v>
      </c>
      <c r="D23" s="48">
        <v>2567</v>
      </c>
      <c r="E23" s="50">
        <v>0</v>
      </c>
      <c r="F23" s="49">
        <v>0</v>
      </c>
      <c r="G23" s="47">
        <v>2577047.7200000002</v>
      </c>
      <c r="H23" s="48">
        <v>2567</v>
      </c>
    </row>
    <row r="24" spans="1:8" s="29" customFormat="1" ht="11.25" outlineLevel="2" x14ac:dyDescent="0.2">
      <c r="A24" s="42"/>
      <c r="B24" s="46" t="s">
        <v>5</v>
      </c>
      <c r="C24" s="47">
        <v>2577047.7200000002</v>
      </c>
      <c r="D24" s="48">
        <v>2567</v>
      </c>
      <c r="E24" s="50">
        <v>0</v>
      </c>
      <c r="F24" s="49">
        <v>0</v>
      </c>
      <c r="G24" s="47">
        <v>2577047.7200000002</v>
      </c>
      <c r="H24" s="48">
        <v>2567</v>
      </c>
    </row>
    <row r="25" spans="1:8" s="29" customFormat="1" ht="11.25" outlineLevel="2" x14ac:dyDescent="0.2">
      <c r="A25" s="42"/>
      <c r="B25" s="46" t="s">
        <v>6</v>
      </c>
      <c r="C25" s="47">
        <v>2577047.7200000002</v>
      </c>
      <c r="D25" s="48">
        <v>2567</v>
      </c>
      <c r="E25" s="50">
        <v>0</v>
      </c>
      <c r="F25" s="49">
        <v>0</v>
      </c>
      <c r="G25" s="47">
        <v>2577047.7200000002</v>
      </c>
      <c r="H25" s="48">
        <v>2567</v>
      </c>
    </row>
    <row r="26" spans="1:8" s="29" customFormat="1" ht="11.25" outlineLevel="2" x14ac:dyDescent="0.2">
      <c r="A26" s="42"/>
      <c r="B26" s="46" t="s">
        <v>7</v>
      </c>
      <c r="C26" s="47">
        <v>2577047.7200000002</v>
      </c>
      <c r="D26" s="48">
        <v>2567</v>
      </c>
      <c r="E26" s="50">
        <v>0</v>
      </c>
      <c r="F26" s="49">
        <v>0</v>
      </c>
      <c r="G26" s="47">
        <v>2577047.7200000002</v>
      </c>
      <c r="H26" s="48">
        <v>2567</v>
      </c>
    </row>
    <row r="27" spans="1:8" s="29" customFormat="1" ht="11.25" outlineLevel="2" x14ac:dyDescent="0.2">
      <c r="A27" s="42"/>
      <c r="B27" s="46" t="s">
        <v>8</v>
      </c>
      <c r="C27" s="47">
        <v>2577047.7200000002</v>
      </c>
      <c r="D27" s="48">
        <v>2567</v>
      </c>
      <c r="E27" s="50">
        <v>0</v>
      </c>
      <c r="F27" s="49">
        <v>0</v>
      </c>
      <c r="G27" s="47">
        <v>2577047.7200000002</v>
      </c>
      <c r="H27" s="48">
        <v>2567</v>
      </c>
    </row>
    <row r="28" spans="1:8" s="29" customFormat="1" ht="11.25" outlineLevel="2" x14ac:dyDescent="0.2">
      <c r="A28" s="42"/>
      <c r="B28" s="46" t="s">
        <v>9</v>
      </c>
      <c r="C28" s="47">
        <v>2577047.7200000002</v>
      </c>
      <c r="D28" s="48">
        <v>2567</v>
      </c>
      <c r="E28" s="50">
        <v>-168784.28</v>
      </c>
      <c r="F28" s="49">
        <v>0</v>
      </c>
      <c r="G28" s="47">
        <v>2408263.44</v>
      </c>
      <c r="H28" s="48">
        <v>2567</v>
      </c>
    </row>
    <row r="29" spans="1:8" s="29" customFormat="1" ht="11.25" outlineLevel="2" x14ac:dyDescent="0.2">
      <c r="A29" s="42"/>
      <c r="B29" s="46" t="s">
        <v>10</v>
      </c>
      <c r="C29" s="47">
        <v>2577047.7200000002</v>
      </c>
      <c r="D29" s="48">
        <v>2567</v>
      </c>
      <c r="E29" s="50">
        <v>-168784.28</v>
      </c>
      <c r="F29" s="49">
        <v>0</v>
      </c>
      <c r="G29" s="47">
        <v>2408263.44</v>
      </c>
      <c r="H29" s="48">
        <v>2567</v>
      </c>
    </row>
    <row r="30" spans="1:8" s="29" customFormat="1" ht="11.25" outlineLevel="2" x14ac:dyDescent="0.2">
      <c r="A30" s="42"/>
      <c r="B30" s="46" t="s">
        <v>11</v>
      </c>
      <c r="C30" s="47">
        <v>2574839.08</v>
      </c>
      <c r="D30" s="48">
        <v>2565</v>
      </c>
      <c r="E30" s="50">
        <v>-168784.33</v>
      </c>
      <c r="F30" s="49">
        <v>0</v>
      </c>
      <c r="G30" s="47">
        <v>2406054.75</v>
      </c>
      <c r="H30" s="48">
        <v>2565</v>
      </c>
    </row>
    <row r="31" spans="1:8" s="29" customFormat="1" ht="11.25" x14ac:dyDescent="0.2">
      <c r="A31" s="37" t="s">
        <v>60</v>
      </c>
      <c r="B31" s="37" t="s">
        <v>61</v>
      </c>
      <c r="C31" s="38">
        <v>60105818</v>
      </c>
      <c r="D31" s="39">
        <v>65851</v>
      </c>
      <c r="E31" s="38">
        <v>3206060.32</v>
      </c>
      <c r="F31" s="39">
        <v>3164</v>
      </c>
      <c r="G31" s="40">
        <v>63311878.32</v>
      </c>
      <c r="H31" s="41">
        <v>69015</v>
      </c>
    </row>
    <row r="32" spans="1:8" s="29" customFormat="1" ht="11.25" outlineLevel="2" x14ac:dyDescent="0.2">
      <c r="A32" s="42"/>
      <c r="B32" s="46" t="s">
        <v>14</v>
      </c>
      <c r="C32" s="47">
        <v>4985608.9400000004</v>
      </c>
      <c r="D32" s="48">
        <v>5471</v>
      </c>
      <c r="E32" s="50">
        <v>0</v>
      </c>
      <c r="F32" s="49">
        <v>0</v>
      </c>
      <c r="G32" s="47">
        <v>4985608.9400000004</v>
      </c>
      <c r="H32" s="48">
        <v>5471</v>
      </c>
    </row>
    <row r="33" spans="1:8" s="29" customFormat="1" ht="11.25" outlineLevel="2" x14ac:dyDescent="0.2">
      <c r="A33" s="42"/>
      <c r="B33" s="46" t="s">
        <v>15</v>
      </c>
      <c r="C33" s="47">
        <v>4985608.9400000004</v>
      </c>
      <c r="D33" s="48">
        <v>5471</v>
      </c>
      <c r="E33" s="50">
        <v>0</v>
      </c>
      <c r="F33" s="49">
        <v>0</v>
      </c>
      <c r="G33" s="47">
        <v>4985608.9400000004</v>
      </c>
      <c r="H33" s="48">
        <v>5471</v>
      </c>
    </row>
    <row r="34" spans="1:8" s="29" customFormat="1" ht="11.25" outlineLevel="2" x14ac:dyDescent="0.2">
      <c r="A34" s="42"/>
      <c r="B34" s="46" t="s">
        <v>16</v>
      </c>
      <c r="C34" s="47">
        <v>4985608.9400000004</v>
      </c>
      <c r="D34" s="48">
        <v>5471</v>
      </c>
      <c r="E34" s="50">
        <v>0</v>
      </c>
      <c r="F34" s="49">
        <v>0</v>
      </c>
      <c r="G34" s="47">
        <v>4985608.9400000004</v>
      </c>
      <c r="H34" s="48">
        <v>5471</v>
      </c>
    </row>
    <row r="35" spans="1:8" s="29" customFormat="1" ht="11.25" outlineLevel="2" x14ac:dyDescent="0.2">
      <c r="A35" s="42"/>
      <c r="B35" s="46" t="s">
        <v>3</v>
      </c>
      <c r="C35" s="47">
        <v>5016655.83</v>
      </c>
      <c r="D35" s="48">
        <v>5493</v>
      </c>
      <c r="E35" s="50">
        <v>0</v>
      </c>
      <c r="F35" s="49">
        <v>0</v>
      </c>
      <c r="G35" s="47">
        <v>5016655.83</v>
      </c>
      <c r="H35" s="48">
        <v>5493</v>
      </c>
    </row>
    <row r="36" spans="1:8" s="29" customFormat="1" ht="11.25" outlineLevel="2" x14ac:dyDescent="0.2">
      <c r="A36" s="42"/>
      <c r="B36" s="46" t="s">
        <v>4</v>
      </c>
      <c r="C36" s="47">
        <v>5016655.83</v>
      </c>
      <c r="D36" s="48">
        <v>5493</v>
      </c>
      <c r="E36" s="50">
        <v>0</v>
      </c>
      <c r="F36" s="49">
        <v>0</v>
      </c>
      <c r="G36" s="47">
        <v>5016655.83</v>
      </c>
      <c r="H36" s="48">
        <v>5493</v>
      </c>
    </row>
    <row r="37" spans="1:8" s="29" customFormat="1" ht="11.25" outlineLevel="2" x14ac:dyDescent="0.2">
      <c r="A37" s="42"/>
      <c r="B37" s="46" t="s">
        <v>5</v>
      </c>
      <c r="C37" s="47">
        <v>5016655.83</v>
      </c>
      <c r="D37" s="48">
        <v>5493</v>
      </c>
      <c r="E37" s="50">
        <v>0</v>
      </c>
      <c r="F37" s="49">
        <v>0</v>
      </c>
      <c r="G37" s="47">
        <v>5016655.83</v>
      </c>
      <c r="H37" s="48">
        <v>5493</v>
      </c>
    </row>
    <row r="38" spans="1:8" s="29" customFormat="1" ht="11.25" outlineLevel="2" x14ac:dyDescent="0.2">
      <c r="A38" s="42"/>
      <c r="B38" s="46" t="s">
        <v>6</v>
      </c>
      <c r="C38" s="47">
        <v>5016655.83</v>
      </c>
      <c r="D38" s="48">
        <v>5493</v>
      </c>
      <c r="E38" s="50">
        <v>0</v>
      </c>
      <c r="F38" s="49">
        <v>0</v>
      </c>
      <c r="G38" s="47">
        <v>5016655.83</v>
      </c>
      <c r="H38" s="48">
        <v>5493</v>
      </c>
    </row>
    <row r="39" spans="1:8" s="29" customFormat="1" ht="11.25" outlineLevel="2" x14ac:dyDescent="0.2">
      <c r="A39" s="42"/>
      <c r="B39" s="46" t="s">
        <v>7</v>
      </c>
      <c r="C39" s="47">
        <v>5016655.83</v>
      </c>
      <c r="D39" s="48">
        <v>5493</v>
      </c>
      <c r="E39" s="50">
        <v>0</v>
      </c>
      <c r="F39" s="49">
        <v>0</v>
      </c>
      <c r="G39" s="47">
        <v>5016655.83</v>
      </c>
      <c r="H39" s="48">
        <v>5493</v>
      </c>
    </row>
    <row r="40" spans="1:8" s="29" customFormat="1" ht="11.25" outlineLevel="2" x14ac:dyDescent="0.2">
      <c r="A40" s="42"/>
      <c r="B40" s="46" t="s">
        <v>8</v>
      </c>
      <c r="C40" s="47">
        <v>5016655.83</v>
      </c>
      <c r="D40" s="48">
        <v>5493</v>
      </c>
      <c r="E40" s="50">
        <v>2427146.94</v>
      </c>
      <c r="F40" s="49">
        <v>2390</v>
      </c>
      <c r="G40" s="47">
        <v>7443802.7699999996</v>
      </c>
      <c r="H40" s="48">
        <v>7883</v>
      </c>
    </row>
    <row r="41" spans="1:8" s="29" customFormat="1" ht="11.25" outlineLevel="2" x14ac:dyDescent="0.2">
      <c r="A41" s="42"/>
      <c r="B41" s="46" t="s">
        <v>9</v>
      </c>
      <c r="C41" s="47">
        <v>5016655.83</v>
      </c>
      <c r="D41" s="48">
        <v>5493</v>
      </c>
      <c r="E41" s="50">
        <v>259637.8</v>
      </c>
      <c r="F41" s="49">
        <v>260</v>
      </c>
      <c r="G41" s="47">
        <v>5276293.63</v>
      </c>
      <c r="H41" s="48">
        <v>5753</v>
      </c>
    </row>
    <row r="42" spans="1:8" s="29" customFormat="1" ht="11.25" outlineLevel="2" x14ac:dyDescent="0.2">
      <c r="A42" s="42"/>
      <c r="B42" s="46" t="s">
        <v>10</v>
      </c>
      <c r="C42" s="47">
        <v>5016655.83</v>
      </c>
      <c r="D42" s="48">
        <v>5494</v>
      </c>
      <c r="E42" s="50">
        <v>259637.8</v>
      </c>
      <c r="F42" s="49">
        <v>260</v>
      </c>
      <c r="G42" s="47">
        <v>5276293.63</v>
      </c>
      <c r="H42" s="48">
        <v>5754</v>
      </c>
    </row>
    <row r="43" spans="1:8" s="29" customFormat="1" ht="11.25" outlineLevel="2" x14ac:dyDescent="0.2">
      <c r="A43" s="42"/>
      <c r="B43" s="46" t="s">
        <v>11</v>
      </c>
      <c r="C43" s="47">
        <v>5015744.54</v>
      </c>
      <c r="D43" s="48">
        <v>5493</v>
      </c>
      <c r="E43" s="50">
        <v>259637.78</v>
      </c>
      <c r="F43" s="49">
        <v>254</v>
      </c>
      <c r="G43" s="47">
        <v>5275382.32</v>
      </c>
      <c r="H43" s="48">
        <v>5747</v>
      </c>
    </row>
    <row r="44" spans="1:8" s="29" customFormat="1" ht="11.25" x14ac:dyDescent="0.2">
      <c r="A44" s="37" t="s">
        <v>65</v>
      </c>
      <c r="B44" s="37" t="s">
        <v>66</v>
      </c>
      <c r="C44" s="38">
        <v>12127216</v>
      </c>
      <c r="D44" s="39">
        <v>24998</v>
      </c>
      <c r="E44" s="38">
        <v>-2454275.71</v>
      </c>
      <c r="F44" s="39">
        <v>-3005</v>
      </c>
      <c r="G44" s="40">
        <v>9672940.2899999991</v>
      </c>
      <c r="H44" s="41">
        <v>21993</v>
      </c>
    </row>
    <row r="45" spans="1:8" s="29" customFormat="1" ht="11.25" outlineLevel="2" x14ac:dyDescent="0.2">
      <c r="A45" s="42"/>
      <c r="B45" s="46" t="s">
        <v>14</v>
      </c>
      <c r="C45" s="47">
        <v>683316.77</v>
      </c>
      <c r="D45" s="48">
        <v>1477</v>
      </c>
      <c r="E45" s="50">
        <v>0</v>
      </c>
      <c r="F45" s="49">
        <v>90</v>
      </c>
      <c r="G45" s="47">
        <v>683316.77</v>
      </c>
      <c r="H45" s="48">
        <v>1567</v>
      </c>
    </row>
    <row r="46" spans="1:8" s="29" customFormat="1" ht="11.25" outlineLevel="2" x14ac:dyDescent="0.2">
      <c r="A46" s="42"/>
      <c r="B46" s="46" t="s">
        <v>15</v>
      </c>
      <c r="C46" s="47">
        <v>822530.51</v>
      </c>
      <c r="D46" s="48">
        <v>1683</v>
      </c>
      <c r="E46" s="50">
        <v>0</v>
      </c>
      <c r="F46" s="49">
        <v>0</v>
      </c>
      <c r="G46" s="47">
        <v>822530.51</v>
      </c>
      <c r="H46" s="48">
        <v>1683</v>
      </c>
    </row>
    <row r="47" spans="1:8" s="29" customFormat="1" ht="11.25" outlineLevel="2" x14ac:dyDescent="0.2">
      <c r="A47" s="42"/>
      <c r="B47" s="46" t="s">
        <v>16</v>
      </c>
      <c r="C47" s="47">
        <v>822530.51</v>
      </c>
      <c r="D47" s="48">
        <v>1683</v>
      </c>
      <c r="E47" s="50">
        <v>0</v>
      </c>
      <c r="F47" s="49">
        <v>0</v>
      </c>
      <c r="G47" s="47">
        <v>822530.51</v>
      </c>
      <c r="H47" s="48">
        <v>1683</v>
      </c>
    </row>
    <row r="48" spans="1:8" s="29" customFormat="1" ht="11.25" outlineLevel="2" x14ac:dyDescent="0.2">
      <c r="A48" s="42"/>
      <c r="B48" s="46" t="s">
        <v>3</v>
      </c>
      <c r="C48" s="47">
        <v>822530.51</v>
      </c>
      <c r="D48" s="48">
        <v>1683</v>
      </c>
      <c r="E48" s="50">
        <v>0</v>
      </c>
      <c r="F48" s="49">
        <v>0</v>
      </c>
      <c r="G48" s="47">
        <v>822530.51</v>
      </c>
      <c r="H48" s="48">
        <v>1683</v>
      </c>
    </row>
    <row r="49" spans="1:8" s="29" customFormat="1" ht="11.25" outlineLevel="2" x14ac:dyDescent="0.2">
      <c r="A49" s="42"/>
      <c r="B49" s="46" t="s">
        <v>4</v>
      </c>
      <c r="C49" s="47">
        <v>963531.66</v>
      </c>
      <c r="D49" s="48">
        <v>1978</v>
      </c>
      <c r="E49" s="50">
        <v>-51540.59</v>
      </c>
      <c r="F49" s="49">
        <v>-49</v>
      </c>
      <c r="G49" s="47">
        <v>911991.07</v>
      </c>
      <c r="H49" s="48">
        <v>1929</v>
      </c>
    </row>
    <row r="50" spans="1:8" s="29" customFormat="1" ht="11.25" outlineLevel="2" x14ac:dyDescent="0.2">
      <c r="A50" s="42"/>
      <c r="B50" s="46" t="s">
        <v>5</v>
      </c>
      <c r="C50" s="47">
        <v>963531.66</v>
      </c>
      <c r="D50" s="48">
        <v>1978</v>
      </c>
      <c r="E50" s="50">
        <v>-267775.82</v>
      </c>
      <c r="F50" s="49">
        <v>-296</v>
      </c>
      <c r="G50" s="47">
        <v>695755.84</v>
      </c>
      <c r="H50" s="48">
        <v>1682</v>
      </c>
    </row>
    <row r="51" spans="1:8" s="29" customFormat="1" ht="11.25" outlineLevel="2" x14ac:dyDescent="0.2">
      <c r="A51" s="42"/>
      <c r="B51" s="46" t="s">
        <v>6</v>
      </c>
      <c r="C51" s="47">
        <v>1104532.81</v>
      </c>
      <c r="D51" s="48">
        <v>2273</v>
      </c>
      <c r="E51" s="50">
        <v>-546210.31000000006</v>
      </c>
      <c r="F51" s="49">
        <v>-965</v>
      </c>
      <c r="G51" s="47">
        <v>558322.5</v>
      </c>
      <c r="H51" s="48">
        <v>1308</v>
      </c>
    </row>
    <row r="52" spans="1:8" s="29" customFormat="1" ht="11.25" outlineLevel="2" x14ac:dyDescent="0.2">
      <c r="A52" s="42"/>
      <c r="B52" s="46" t="s">
        <v>7</v>
      </c>
      <c r="C52" s="47">
        <v>1104532.81</v>
      </c>
      <c r="D52" s="48">
        <v>2272</v>
      </c>
      <c r="E52" s="50">
        <v>-167794.37</v>
      </c>
      <c r="F52" s="49">
        <v>-251</v>
      </c>
      <c r="G52" s="47">
        <v>936738.44</v>
      </c>
      <c r="H52" s="48">
        <v>2021</v>
      </c>
    </row>
    <row r="53" spans="1:8" s="29" customFormat="1" ht="11.25" outlineLevel="2" x14ac:dyDescent="0.2">
      <c r="A53" s="42"/>
      <c r="B53" s="46" t="s">
        <v>8</v>
      </c>
      <c r="C53" s="47">
        <v>1245533.96</v>
      </c>
      <c r="D53" s="48">
        <v>2567</v>
      </c>
      <c r="E53" s="50">
        <v>-244544.89</v>
      </c>
      <c r="F53" s="49">
        <v>-449</v>
      </c>
      <c r="G53" s="47">
        <v>1000989.07</v>
      </c>
      <c r="H53" s="48">
        <v>2118</v>
      </c>
    </row>
    <row r="54" spans="1:8" s="29" customFormat="1" ht="11.25" outlineLevel="2" x14ac:dyDescent="0.2">
      <c r="A54" s="42"/>
      <c r="B54" s="46" t="s">
        <v>9</v>
      </c>
      <c r="C54" s="47">
        <v>1104532.81</v>
      </c>
      <c r="D54" s="48">
        <v>2272</v>
      </c>
      <c r="E54" s="50">
        <v>-392136.56</v>
      </c>
      <c r="F54" s="49">
        <v>-360</v>
      </c>
      <c r="G54" s="47">
        <v>712396.25</v>
      </c>
      <c r="H54" s="48">
        <v>1912</v>
      </c>
    </row>
    <row r="55" spans="1:8" s="29" customFormat="1" ht="11.25" outlineLevel="2" x14ac:dyDescent="0.2">
      <c r="A55" s="42"/>
      <c r="B55" s="46" t="s">
        <v>10</v>
      </c>
      <c r="C55" s="47">
        <v>1245533.96</v>
      </c>
      <c r="D55" s="48">
        <v>2567</v>
      </c>
      <c r="E55" s="50">
        <v>-392136.56</v>
      </c>
      <c r="F55" s="49">
        <v>-360</v>
      </c>
      <c r="G55" s="47">
        <v>853397.4</v>
      </c>
      <c r="H55" s="48">
        <v>2207</v>
      </c>
    </row>
    <row r="56" spans="1:8" s="29" customFormat="1" ht="11.25" outlineLevel="2" x14ac:dyDescent="0.2">
      <c r="A56" s="42"/>
      <c r="B56" s="46" t="s">
        <v>11</v>
      </c>
      <c r="C56" s="47">
        <v>1244578.03</v>
      </c>
      <c r="D56" s="48">
        <v>2565</v>
      </c>
      <c r="E56" s="50">
        <v>-392136.61</v>
      </c>
      <c r="F56" s="49">
        <v>-365</v>
      </c>
      <c r="G56" s="47">
        <v>852441.42</v>
      </c>
      <c r="H56" s="48">
        <v>2200</v>
      </c>
    </row>
    <row r="57" spans="1:8" s="29" customFormat="1" ht="11.25" x14ac:dyDescent="0.2">
      <c r="A57" s="37" t="s">
        <v>113</v>
      </c>
      <c r="B57" s="37" t="s">
        <v>114</v>
      </c>
      <c r="C57" s="38">
        <v>8106515</v>
      </c>
      <c r="D57" s="39">
        <v>18500</v>
      </c>
      <c r="E57" s="38">
        <v>-1223658.73</v>
      </c>
      <c r="F57" s="39">
        <v>-2680</v>
      </c>
      <c r="G57" s="40">
        <v>6882856.2699999996</v>
      </c>
      <c r="H57" s="41">
        <v>15820</v>
      </c>
    </row>
    <row r="58" spans="1:8" s="29" customFormat="1" ht="11.25" outlineLevel="2" x14ac:dyDescent="0.2">
      <c r="A58" s="42"/>
      <c r="B58" s="46" t="s">
        <v>14</v>
      </c>
      <c r="C58" s="47">
        <v>434256.71</v>
      </c>
      <c r="D58" s="51">
        <v>994</v>
      </c>
      <c r="E58" s="50">
        <v>0</v>
      </c>
      <c r="F58" s="49">
        <v>0</v>
      </c>
      <c r="G58" s="47">
        <v>434256.71</v>
      </c>
      <c r="H58" s="48">
        <v>994</v>
      </c>
    </row>
    <row r="59" spans="1:8" s="29" customFormat="1" ht="11.25" outlineLevel="2" x14ac:dyDescent="0.2">
      <c r="A59" s="42"/>
      <c r="B59" s="46" t="s">
        <v>15</v>
      </c>
      <c r="C59" s="47">
        <v>697637.37</v>
      </c>
      <c r="D59" s="48">
        <v>1592</v>
      </c>
      <c r="E59" s="50">
        <v>-154961.56</v>
      </c>
      <c r="F59" s="49">
        <v>-340</v>
      </c>
      <c r="G59" s="47">
        <v>542675.81000000006</v>
      </c>
      <c r="H59" s="48">
        <v>1252</v>
      </c>
    </row>
    <row r="60" spans="1:8" s="29" customFormat="1" ht="11.25" outlineLevel="2" x14ac:dyDescent="0.2">
      <c r="A60" s="42"/>
      <c r="B60" s="46" t="s">
        <v>16</v>
      </c>
      <c r="C60" s="47">
        <v>697637.37</v>
      </c>
      <c r="D60" s="48">
        <v>1592</v>
      </c>
      <c r="E60" s="50">
        <v>-170062.53</v>
      </c>
      <c r="F60" s="49">
        <v>-378</v>
      </c>
      <c r="G60" s="47">
        <v>527574.84</v>
      </c>
      <c r="H60" s="48">
        <v>1214</v>
      </c>
    </row>
    <row r="61" spans="1:8" s="29" customFormat="1" ht="11.25" outlineLevel="2" x14ac:dyDescent="0.2">
      <c r="A61" s="42"/>
      <c r="B61" s="46" t="s">
        <v>3</v>
      </c>
      <c r="C61" s="47">
        <v>697637.37</v>
      </c>
      <c r="D61" s="48">
        <v>1592</v>
      </c>
      <c r="E61" s="50">
        <v>-131958.01999999999</v>
      </c>
      <c r="F61" s="49">
        <v>-297</v>
      </c>
      <c r="G61" s="47">
        <v>565679.35</v>
      </c>
      <c r="H61" s="48">
        <v>1295</v>
      </c>
    </row>
    <row r="62" spans="1:8" s="29" customFormat="1" ht="11.25" outlineLevel="2" x14ac:dyDescent="0.2">
      <c r="A62" s="42"/>
      <c r="B62" s="46" t="s">
        <v>4</v>
      </c>
      <c r="C62" s="47">
        <v>697637.37</v>
      </c>
      <c r="D62" s="48">
        <v>1592</v>
      </c>
      <c r="E62" s="50">
        <v>-190069.5</v>
      </c>
      <c r="F62" s="49">
        <v>-429</v>
      </c>
      <c r="G62" s="47">
        <v>507567.87</v>
      </c>
      <c r="H62" s="48">
        <v>1163</v>
      </c>
    </row>
    <row r="63" spans="1:8" s="29" customFormat="1" ht="11.25" outlineLevel="2" x14ac:dyDescent="0.2">
      <c r="A63" s="42"/>
      <c r="B63" s="46" t="s">
        <v>5</v>
      </c>
      <c r="C63" s="47">
        <v>697637.37</v>
      </c>
      <c r="D63" s="48">
        <v>1592</v>
      </c>
      <c r="E63" s="50">
        <v>-80307.63</v>
      </c>
      <c r="F63" s="49">
        <v>-178</v>
      </c>
      <c r="G63" s="47">
        <v>617329.74</v>
      </c>
      <c r="H63" s="48">
        <v>1414</v>
      </c>
    </row>
    <row r="64" spans="1:8" s="29" customFormat="1" ht="11.25" outlineLevel="2" x14ac:dyDescent="0.2">
      <c r="A64" s="42"/>
      <c r="B64" s="46" t="s">
        <v>6</v>
      </c>
      <c r="C64" s="47">
        <v>697637.37</v>
      </c>
      <c r="D64" s="48">
        <v>1592</v>
      </c>
      <c r="E64" s="50">
        <v>-125854.23</v>
      </c>
      <c r="F64" s="49">
        <v>-275</v>
      </c>
      <c r="G64" s="47">
        <v>571783.14</v>
      </c>
      <c r="H64" s="48">
        <v>1317</v>
      </c>
    </row>
    <row r="65" spans="1:8" s="29" customFormat="1" ht="11.25" outlineLevel="2" x14ac:dyDescent="0.2">
      <c r="A65" s="42"/>
      <c r="B65" s="46" t="s">
        <v>7</v>
      </c>
      <c r="C65" s="47">
        <v>697637.37</v>
      </c>
      <c r="D65" s="48">
        <v>1592</v>
      </c>
      <c r="E65" s="50">
        <v>0</v>
      </c>
      <c r="F65" s="49">
        <v>0</v>
      </c>
      <c r="G65" s="47">
        <v>697637.37</v>
      </c>
      <c r="H65" s="48">
        <v>1592</v>
      </c>
    </row>
    <row r="66" spans="1:8" s="29" customFormat="1" ht="11.25" outlineLevel="2" x14ac:dyDescent="0.2">
      <c r="A66" s="42"/>
      <c r="B66" s="46" t="s">
        <v>8</v>
      </c>
      <c r="C66" s="47">
        <v>697637.37</v>
      </c>
      <c r="D66" s="48">
        <v>1592</v>
      </c>
      <c r="E66" s="50">
        <v>0</v>
      </c>
      <c r="F66" s="49">
        <v>0</v>
      </c>
      <c r="G66" s="47">
        <v>697637.37</v>
      </c>
      <c r="H66" s="48">
        <v>1592</v>
      </c>
    </row>
    <row r="67" spans="1:8" s="29" customFormat="1" ht="11.25" outlineLevel="2" x14ac:dyDescent="0.2">
      <c r="A67" s="42"/>
      <c r="B67" s="46" t="s">
        <v>9</v>
      </c>
      <c r="C67" s="47">
        <v>697637.37</v>
      </c>
      <c r="D67" s="48">
        <v>1591</v>
      </c>
      <c r="E67" s="50">
        <v>-123481.76</v>
      </c>
      <c r="F67" s="49">
        <v>-260</v>
      </c>
      <c r="G67" s="47">
        <v>574155.61</v>
      </c>
      <c r="H67" s="48">
        <v>1331</v>
      </c>
    </row>
    <row r="68" spans="1:8" s="29" customFormat="1" ht="11.25" outlineLevel="2" x14ac:dyDescent="0.2">
      <c r="A68" s="42"/>
      <c r="B68" s="46" t="s">
        <v>10</v>
      </c>
      <c r="C68" s="47">
        <v>697637.37</v>
      </c>
      <c r="D68" s="48">
        <v>1592</v>
      </c>
      <c r="E68" s="50">
        <v>-123481.76</v>
      </c>
      <c r="F68" s="49">
        <v>-260</v>
      </c>
      <c r="G68" s="47">
        <v>574155.61</v>
      </c>
      <c r="H68" s="48">
        <v>1332</v>
      </c>
    </row>
    <row r="69" spans="1:8" s="29" customFormat="1" ht="11.25" outlineLevel="2" x14ac:dyDescent="0.2">
      <c r="A69" s="42"/>
      <c r="B69" s="46" t="s">
        <v>11</v>
      </c>
      <c r="C69" s="47">
        <v>695884.59</v>
      </c>
      <c r="D69" s="48">
        <v>1587</v>
      </c>
      <c r="E69" s="50">
        <v>-123481.74</v>
      </c>
      <c r="F69" s="49">
        <v>-263</v>
      </c>
      <c r="G69" s="47">
        <v>572402.85</v>
      </c>
      <c r="H69" s="48">
        <v>1324</v>
      </c>
    </row>
    <row r="70" spans="1:8" s="29" customFormat="1" ht="21" x14ac:dyDescent="0.2">
      <c r="A70" s="37" t="s">
        <v>285</v>
      </c>
      <c r="B70" s="37" t="s">
        <v>237</v>
      </c>
      <c r="C70" s="38">
        <v>3134770.05</v>
      </c>
      <c r="D70" s="39">
        <v>3188</v>
      </c>
      <c r="E70" s="38">
        <v>-826365.21</v>
      </c>
      <c r="F70" s="39">
        <v>-104</v>
      </c>
      <c r="G70" s="40">
        <v>2308404.84</v>
      </c>
      <c r="H70" s="41">
        <v>3084</v>
      </c>
    </row>
    <row r="71" spans="1:8" s="29" customFormat="1" ht="11.25" outlineLevel="2" x14ac:dyDescent="0.2">
      <c r="A71" s="42"/>
      <c r="B71" s="46" t="s">
        <v>14</v>
      </c>
      <c r="C71" s="47">
        <v>107785.45</v>
      </c>
      <c r="D71" s="51">
        <v>144</v>
      </c>
      <c r="E71" s="50">
        <v>-0.01</v>
      </c>
      <c r="F71" s="49">
        <v>0</v>
      </c>
      <c r="G71" s="47">
        <v>107785.44</v>
      </c>
      <c r="H71" s="48">
        <v>144</v>
      </c>
    </row>
    <row r="72" spans="1:8" s="29" customFormat="1" ht="11.25" outlineLevel="2" x14ac:dyDescent="0.2">
      <c r="A72" s="42"/>
      <c r="B72" s="46" t="s">
        <v>15</v>
      </c>
      <c r="C72" s="47">
        <v>107785.45</v>
      </c>
      <c r="D72" s="51">
        <v>144</v>
      </c>
      <c r="E72" s="50">
        <v>-61377.83</v>
      </c>
      <c r="F72" s="49">
        <v>-82</v>
      </c>
      <c r="G72" s="47">
        <v>46407.62</v>
      </c>
      <c r="H72" s="48">
        <v>62</v>
      </c>
    </row>
    <row r="73" spans="1:8" s="29" customFormat="1" ht="11.25" outlineLevel="2" x14ac:dyDescent="0.2">
      <c r="A73" s="42"/>
      <c r="B73" s="46" t="s">
        <v>16</v>
      </c>
      <c r="C73" s="47">
        <v>107785.45</v>
      </c>
      <c r="D73" s="51">
        <v>144</v>
      </c>
      <c r="E73" s="50">
        <v>-23952.33</v>
      </c>
      <c r="F73" s="49">
        <v>-32</v>
      </c>
      <c r="G73" s="47">
        <v>83833.119999999995</v>
      </c>
      <c r="H73" s="48">
        <v>112</v>
      </c>
    </row>
    <row r="74" spans="1:8" s="29" customFormat="1" ht="11.25" outlineLevel="2" x14ac:dyDescent="0.2">
      <c r="A74" s="42"/>
      <c r="B74" s="46" t="s">
        <v>3</v>
      </c>
      <c r="C74" s="47">
        <v>311963.46000000002</v>
      </c>
      <c r="D74" s="51">
        <v>306</v>
      </c>
      <c r="E74" s="50">
        <v>-177231.66</v>
      </c>
      <c r="F74" s="49">
        <v>-128</v>
      </c>
      <c r="G74" s="47">
        <v>134731.79999999999</v>
      </c>
      <c r="H74" s="48">
        <v>178</v>
      </c>
    </row>
    <row r="75" spans="1:8" s="29" customFormat="1" ht="11.25" outlineLevel="2" x14ac:dyDescent="0.2">
      <c r="A75" s="42"/>
      <c r="B75" s="46" t="s">
        <v>4</v>
      </c>
      <c r="C75" s="47">
        <v>311963.46000000002</v>
      </c>
      <c r="D75" s="51">
        <v>306</v>
      </c>
      <c r="E75" s="50">
        <v>-78428.34</v>
      </c>
      <c r="F75" s="49">
        <v>3</v>
      </c>
      <c r="G75" s="47">
        <v>233535.12</v>
      </c>
      <c r="H75" s="48">
        <v>309</v>
      </c>
    </row>
    <row r="76" spans="1:8" s="29" customFormat="1" ht="11.25" outlineLevel="2" x14ac:dyDescent="0.2">
      <c r="A76" s="42"/>
      <c r="B76" s="46" t="s">
        <v>5</v>
      </c>
      <c r="C76" s="47">
        <v>311963.46000000002</v>
      </c>
      <c r="D76" s="51">
        <v>306</v>
      </c>
      <c r="E76" s="50">
        <v>-33517.74</v>
      </c>
      <c r="F76" s="49">
        <v>63</v>
      </c>
      <c r="G76" s="47">
        <v>278445.71999999997</v>
      </c>
      <c r="H76" s="48">
        <v>369</v>
      </c>
    </row>
    <row r="77" spans="1:8" s="29" customFormat="1" ht="11.25" outlineLevel="2" x14ac:dyDescent="0.2">
      <c r="A77" s="42"/>
      <c r="B77" s="46" t="s">
        <v>6</v>
      </c>
      <c r="C77" s="47">
        <v>311963.46000000002</v>
      </c>
      <c r="D77" s="51">
        <v>306</v>
      </c>
      <c r="E77" s="50">
        <v>-91901.52</v>
      </c>
      <c r="F77" s="49">
        <v>-14</v>
      </c>
      <c r="G77" s="47">
        <v>220061.94</v>
      </c>
      <c r="H77" s="48">
        <v>292</v>
      </c>
    </row>
    <row r="78" spans="1:8" s="29" customFormat="1" ht="11.25" outlineLevel="2" x14ac:dyDescent="0.2">
      <c r="A78" s="42"/>
      <c r="B78" s="46" t="s">
        <v>7</v>
      </c>
      <c r="C78" s="47">
        <v>311963.46000000002</v>
      </c>
      <c r="D78" s="51">
        <v>306</v>
      </c>
      <c r="E78" s="50">
        <v>57051.97</v>
      </c>
      <c r="F78" s="49">
        <v>181</v>
      </c>
      <c r="G78" s="47">
        <v>369015.43</v>
      </c>
      <c r="H78" s="48">
        <v>487</v>
      </c>
    </row>
    <row r="79" spans="1:8" s="29" customFormat="1" ht="11.25" outlineLevel="2" x14ac:dyDescent="0.2">
      <c r="A79" s="42"/>
      <c r="B79" s="46" t="s">
        <v>8</v>
      </c>
      <c r="C79" s="47">
        <v>311963.46000000002</v>
      </c>
      <c r="D79" s="51">
        <v>306</v>
      </c>
      <c r="E79" s="50">
        <v>-54476.02</v>
      </c>
      <c r="F79" s="49">
        <v>36</v>
      </c>
      <c r="G79" s="47">
        <v>257487.44</v>
      </c>
      <c r="H79" s="48">
        <v>342</v>
      </c>
    </row>
    <row r="80" spans="1:8" s="29" customFormat="1" ht="11.25" outlineLevel="2" x14ac:dyDescent="0.2">
      <c r="A80" s="42"/>
      <c r="B80" s="46" t="s">
        <v>9</v>
      </c>
      <c r="C80" s="47">
        <v>311963.46000000002</v>
      </c>
      <c r="D80" s="51">
        <v>306</v>
      </c>
      <c r="E80" s="50">
        <v>-120843.91</v>
      </c>
      <c r="F80" s="49">
        <v>-44</v>
      </c>
      <c r="G80" s="47">
        <v>191119.55</v>
      </c>
      <c r="H80" s="48">
        <v>262</v>
      </c>
    </row>
    <row r="81" spans="1:10" s="29" customFormat="1" ht="11.25" outlineLevel="2" x14ac:dyDescent="0.2">
      <c r="A81" s="42"/>
      <c r="B81" s="46" t="s">
        <v>10</v>
      </c>
      <c r="C81" s="47">
        <v>311963.46000000002</v>
      </c>
      <c r="D81" s="51">
        <v>306</v>
      </c>
      <c r="E81" s="50">
        <v>-120843.91</v>
      </c>
      <c r="F81" s="49">
        <v>-44</v>
      </c>
      <c r="G81" s="47">
        <v>191119.55</v>
      </c>
      <c r="H81" s="48">
        <v>262</v>
      </c>
    </row>
    <row r="82" spans="1:10" s="29" customFormat="1" ht="11.25" outlineLevel="2" x14ac:dyDescent="0.2">
      <c r="A82" s="42"/>
      <c r="B82" s="46" t="s">
        <v>11</v>
      </c>
      <c r="C82" s="47">
        <v>315706.02</v>
      </c>
      <c r="D82" s="51">
        <v>308</v>
      </c>
      <c r="E82" s="50">
        <v>-120843.91</v>
      </c>
      <c r="F82" s="49">
        <v>-43</v>
      </c>
      <c r="G82" s="47">
        <v>194862.11</v>
      </c>
      <c r="H82" s="48">
        <v>265</v>
      </c>
    </row>
    <row r="83" spans="1:10" s="29" customFormat="1" ht="42" x14ac:dyDescent="0.2">
      <c r="A83" s="37" t="s">
        <v>172</v>
      </c>
      <c r="B83" s="37" t="s">
        <v>173</v>
      </c>
      <c r="C83" s="38">
        <v>526878</v>
      </c>
      <c r="D83" s="39">
        <v>1800</v>
      </c>
      <c r="E83" s="38">
        <f>SUM(E84:E95)</f>
        <v>-482971.5</v>
      </c>
      <c r="F83" s="39">
        <f>SUM(F84:F95)</f>
        <v>-1650</v>
      </c>
      <c r="G83" s="38">
        <f>SUM(G84:G95)</f>
        <v>43906.5</v>
      </c>
      <c r="H83" s="39">
        <f>SUM(H84:H95)</f>
        <v>150</v>
      </c>
    </row>
    <row r="84" spans="1:10" s="29" customFormat="1" ht="11.25" outlineLevel="2" x14ac:dyDescent="0.2">
      <c r="A84" s="42"/>
      <c r="B84" s="46" t="s">
        <v>14</v>
      </c>
      <c r="C84" s="47">
        <v>43906.5</v>
      </c>
      <c r="D84" s="51">
        <v>150</v>
      </c>
      <c r="E84" s="50">
        <v>-43906.5</v>
      </c>
      <c r="F84" s="49">
        <v>-150</v>
      </c>
      <c r="G84" s="47">
        <v>0</v>
      </c>
      <c r="H84" s="48">
        <v>0</v>
      </c>
    </row>
    <row r="85" spans="1:10" s="29" customFormat="1" ht="11.25" outlineLevel="2" x14ac:dyDescent="0.2">
      <c r="A85" s="42"/>
      <c r="B85" s="46" t="s">
        <v>15</v>
      </c>
      <c r="C85" s="47">
        <v>43906.5</v>
      </c>
      <c r="D85" s="51">
        <v>150</v>
      </c>
      <c r="E85" s="50">
        <v>-43906.5</v>
      </c>
      <c r="F85" s="49">
        <v>-150</v>
      </c>
      <c r="G85" s="47">
        <v>0</v>
      </c>
      <c r="H85" s="48">
        <v>0</v>
      </c>
    </row>
    <row r="86" spans="1:10" s="29" customFormat="1" ht="11.25" outlineLevel="2" x14ac:dyDescent="0.2">
      <c r="A86" s="42"/>
      <c r="B86" s="46" t="s">
        <v>16</v>
      </c>
      <c r="C86" s="47">
        <v>43906.5</v>
      </c>
      <c r="D86" s="51">
        <v>150</v>
      </c>
      <c r="E86" s="50">
        <v>-43906.5</v>
      </c>
      <c r="F86" s="49">
        <v>-150</v>
      </c>
      <c r="G86" s="47">
        <v>0</v>
      </c>
      <c r="H86" s="48">
        <v>0</v>
      </c>
    </row>
    <row r="87" spans="1:10" s="29" customFormat="1" ht="11.25" outlineLevel="2" x14ac:dyDescent="0.2">
      <c r="A87" s="42"/>
      <c r="B87" s="46" t="s">
        <v>3</v>
      </c>
      <c r="C87" s="47">
        <v>43906.5</v>
      </c>
      <c r="D87" s="51">
        <v>150</v>
      </c>
      <c r="E87" s="50">
        <v>-43906.5</v>
      </c>
      <c r="F87" s="49">
        <v>-150</v>
      </c>
      <c r="G87" s="47">
        <v>0</v>
      </c>
      <c r="H87" s="48">
        <v>0</v>
      </c>
    </row>
    <row r="88" spans="1:10" s="29" customFormat="1" ht="11.25" outlineLevel="2" x14ac:dyDescent="0.2">
      <c r="A88" s="42"/>
      <c r="B88" s="46" t="s">
        <v>4</v>
      </c>
      <c r="C88" s="47">
        <v>43906.5</v>
      </c>
      <c r="D88" s="51">
        <v>150</v>
      </c>
      <c r="E88" s="50">
        <v>-43906.5</v>
      </c>
      <c r="F88" s="49">
        <v>-150</v>
      </c>
      <c r="G88" s="47">
        <v>0</v>
      </c>
      <c r="H88" s="48">
        <v>0</v>
      </c>
    </row>
    <row r="89" spans="1:10" s="29" customFormat="1" ht="11.25" outlineLevel="2" x14ac:dyDescent="0.2">
      <c r="A89" s="42"/>
      <c r="B89" s="46" t="s">
        <v>5</v>
      </c>
      <c r="C89" s="47">
        <v>43906.5</v>
      </c>
      <c r="D89" s="51">
        <v>150</v>
      </c>
      <c r="E89" s="50">
        <v>-43906.5</v>
      </c>
      <c r="F89" s="49">
        <v>-150</v>
      </c>
      <c r="G89" s="47">
        <v>0</v>
      </c>
      <c r="H89" s="48">
        <v>0</v>
      </c>
    </row>
    <row r="90" spans="1:10" s="29" customFormat="1" ht="11.25" outlineLevel="2" x14ac:dyDescent="0.2">
      <c r="A90" s="42"/>
      <c r="B90" s="46" t="s">
        <v>6</v>
      </c>
      <c r="C90" s="47">
        <v>43906.5</v>
      </c>
      <c r="D90" s="51">
        <v>150</v>
      </c>
      <c r="E90" s="50">
        <v>-43906.5</v>
      </c>
      <c r="F90" s="49">
        <v>-150</v>
      </c>
      <c r="G90" s="47">
        <v>0</v>
      </c>
      <c r="H90" s="48">
        <v>0</v>
      </c>
    </row>
    <row r="91" spans="1:10" s="29" customFormat="1" ht="11.25" outlineLevel="2" x14ac:dyDescent="0.2">
      <c r="A91" s="42"/>
      <c r="B91" s="46" t="s">
        <v>7</v>
      </c>
      <c r="C91" s="47">
        <v>43906.5</v>
      </c>
      <c r="D91" s="51">
        <v>150</v>
      </c>
      <c r="E91" s="50">
        <v>-43906.5</v>
      </c>
      <c r="F91" s="49">
        <v>-150</v>
      </c>
      <c r="G91" s="47">
        <v>0</v>
      </c>
      <c r="H91" s="48">
        <v>0</v>
      </c>
    </row>
    <row r="92" spans="1:10" s="29" customFormat="1" ht="11.25" outlineLevel="2" x14ac:dyDescent="0.2">
      <c r="A92" s="42"/>
      <c r="B92" s="46" t="s">
        <v>8</v>
      </c>
      <c r="C92" s="47">
        <v>43906.5</v>
      </c>
      <c r="D92" s="51">
        <v>150</v>
      </c>
      <c r="E92" s="50">
        <v>-43906.5</v>
      </c>
      <c r="F92" s="49">
        <v>-150</v>
      </c>
      <c r="G92" s="47">
        <v>0</v>
      </c>
      <c r="H92" s="48">
        <v>0</v>
      </c>
    </row>
    <row r="93" spans="1:10" s="29" customFormat="1" ht="11.25" outlineLevel="2" x14ac:dyDescent="0.2">
      <c r="A93" s="42"/>
      <c r="B93" s="46" t="s">
        <v>9</v>
      </c>
      <c r="C93" s="47">
        <v>43906.5</v>
      </c>
      <c r="D93" s="51">
        <v>150</v>
      </c>
      <c r="E93" s="50">
        <v>-29271</v>
      </c>
      <c r="F93" s="49">
        <v>-100</v>
      </c>
      <c r="G93" s="47">
        <f>C93+E93</f>
        <v>14635.5</v>
      </c>
      <c r="H93" s="48">
        <f>D93+F93</f>
        <v>50</v>
      </c>
      <c r="I93" s="253"/>
      <c r="J93" s="253"/>
    </row>
    <row r="94" spans="1:10" s="29" customFormat="1" ht="11.25" outlineLevel="2" x14ac:dyDescent="0.2">
      <c r="A94" s="42"/>
      <c r="B94" s="46" t="s">
        <v>10</v>
      </c>
      <c r="C94" s="47">
        <v>43906.5</v>
      </c>
      <c r="D94" s="51">
        <v>150</v>
      </c>
      <c r="E94" s="50">
        <v>-29271</v>
      </c>
      <c r="F94" s="49">
        <v>-100</v>
      </c>
      <c r="G94" s="47">
        <f t="shared" ref="G94:G95" si="0">C94+E94</f>
        <v>14635.5</v>
      </c>
      <c r="H94" s="48">
        <f t="shared" ref="H94:H95" si="1">D94+F94</f>
        <v>50</v>
      </c>
      <c r="I94" s="253"/>
      <c r="J94" s="253"/>
    </row>
    <row r="95" spans="1:10" s="29" customFormat="1" ht="11.25" outlineLevel="2" x14ac:dyDescent="0.2">
      <c r="A95" s="42"/>
      <c r="B95" s="46" t="s">
        <v>11</v>
      </c>
      <c r="C95" s="47">
        <v>43906.5</v>
      </c>
      <c r="D95" s="51">
        <v>150</v>
      </c>
      <c r="E95" s="50">
        <v>-29271</v>
      </c>
      <c r="F95" s="49">
        <v>-100</v>
      </c>
      <c r="G95" s="47">
        <f t="shared" si="0"/>
        <v>14635.5</v>
      </c>
      <c r="H95" s="48">
        <f t="shared" si="1"/>
        <v>50</v>
      </c>
      <c r="I95" s="253"/>
      <c r="J95" s="253"/>
    </row>
    <row r="96" spans="1:10" s="29" customFormat="1" ht="21" x14ac:dyDescent="0.2">
      <c r="A96" s="37" t="s">
        <v>1</v>
      </c>
      <c r="B96" s="37" t="s">
        <v>2</v>
      </c>
      <c r="C96" s="38">
        <v>5134641</v>
      </c>
      <c r="D96" s="39">
        <v>3800</v>
      </c>
      <c r="E96" s="38">
        <v>-2040142.6</v>
      </c>
      <c r="F96" s="39">
        <v>-689</v>
      </c>
      <c r="G96" s="40">
        <v>3094498.4</v>
      </c>
      <c r="H96" s="41">
        <v>3111</v>
      </c>
    </row>
    <row r="97" spans="1:8" s="29" customFormat="1" ht="11.25" outlineLevel="2" x14ac:dyDescent="0.2">
      <c r="A97" s="42"/>
      <c r="B97" s="46" t="s">
        <v>14</v>
      </c>
      <c r="C97" s="47">
        <v>428337.16</v>
      </c>
      <c r="D97" s="51">
        <v>317</v>
      </c>
      <c r="E97" s="50">
        <v>-292748.45</v>
      </c>
      <c r="F97" s="49">
        <v>401</v>
      </c>
      <c r="G97" s="47">
        <v>135588.71</v>
      </c>
      <c r="H97" s="48">
        <v>718</v>
      </c>
    </row>
    <row r="98" spans="1:8" s="29" customFormat="1" ht="11.25" outlineLevel="2" x14ac:dyDescent="0.2">
      <c r="A98" s="42"/>
      <c r="B98" s="46" t="s">
        <v>15</v>
      </c>
      <c r="C98" s="47">
        <v>428337.16</v>
      </c>
      <c r="D98" s="51">
        <v>317</v>
      </c>
      <c r="E98" s="50">
        <v>-277838.87</v>
      </c>
      <c r="F98" s="49">
        <v>-228</v>
      </c>
      <c r="G98" s="47">
        <v>150498.29</v>
      </c>
      <c r="H98" s="48">
        <v>89</v>
      </c>
    </row>
    <row r="99" spans="1:8" s="29" customFormat="1" ht="11.25" outlineLevel="2" x14ac:dyDescent="0.2">
      <c r="A99" s="42"/>
      <c r="B99" s="46" t="s">
        <v>16</v>
      </c>
      <c r="C99" s="47">
        <v>428337.16</v>
      </c>
      <c r="D99" s="51">
        <v>317</v>
      </c>
      <c r="E99" s="50">
        <v>-168194.88</v>
      </c>
      <c r="F99" s="49">
        <v>-138</v>
      </c>
      <c r="G99" s="47">
        <v>260142.28</v>
      </c>
      <c r="H99" s="48">
        <v>179</v>
      </c>
    </row>
    <row r="100" spans="1:8" s="29" customFormat="1" ht="11.25" outlineLevel="2" x14ac:dyDescent="0.2">
      <c r="A100" s="42"/>
      <c r="B100" s="46" t="s">
        <v>3</v>
      </c>
      <c r="C100" s="47">
        <v>428337.16</v>
      </c>
      <c r="D100" s="51">
        <v>317</v>
      </c>
      <c r="E100" s="50">
        <v>-29968.240000000002</v>
      </c>
      <c r="F100" s="49">
        <v>-17</v>
      </c>
      <c r="G100" s="47">
        <v>398368.92</v>
      </c>
      <c r="H100" s="48">
        <v>300</v>
      </c>
    </row>
    <row r="101" spans="1:8" s="29" customFormat="1" ht="11.25" outlineLevel="2" x14ac:dyDescent="0.2">
      <c r="A101" s="42"/>
      <c r="B101" s="46" t="s">
        <v>4</v>
      </c>
      <c r="C101" s="47">
        <v>428337.16</v>
      </c>
      <c r="D101" s="51">
        <v>317</v>
      </c>
      <c r="E101" s="50">
        <v>-74911.740000000005</v>
      </c>
      <c r="F101" s="49">
        <v>-50</v>
      </c>
      <c r="G101" s="47">
        <v>353425.42</v>
      </c>
      <c r="H101" s="48">
        <v>267</v>
      </c>
    </row>
    <row r="102" spans="1:8" s="29" customFormat="1" ht="11.25" outlineLevel="2" x14ac:dyDescent="0.2">
      <c r="A102" s="42"/>
      <c r="B102" s="46" t="s">
        <v>5</v>
      </c>
      <c r="C102" s="47">
        <v>428337.16</v>
      </c>
      <c r="D102" s="51">
        <v>317</v>
      </c>
      <c r="E102" s="50">
        <v>0</v>
      </c>
      <c r="F102" s="49">
        <v>0</v>
      </c>
      <c r="G102" s="47">
        <v>428337.16</v>
      </c>
      <c r="H102" s="48">
        <v>317</v>
      </c>
    </row>
    <row r="103" spans="1:8" s="29" customFormat="1" ht="11.25" outlineLevel="2" x14ac:dyDescent="0.2">
      <c r="A103" s="42"/>
      <c r="B103" s="46" t="s">
        <v>6</v>
      </c>
      <c r="C103" s="47">
        <v>428337.16</v>
      </c>
      <c r="D103" s="51">
        <v>317</v>
      </c>
      <c r="E103" s="50">
        <v>-268668.03000000003</v>
      </c>
      <c r="F103" s="49">
        <v>-171</v>
      </c>
      <c r="G103" s="47">
        <v>159669.13</v>
      </c>
      <c r="H103" s="48">
        <v>146</v>
      </c>
    </row>
    <row r="104" spans="1:8" s="29" customFormat="1" ht="11.25" outlineLevel="2" x14ac:dyDescent="0.2">
      <c r="A104" s="42"/>
      <c r="B104" s="46" t="s">
        <v>7</v>
      </c>
      <c r="C104" s="47">
        <v>428337.16</v>
      </c>
      <c r="D104" s="51">
        <v>317</v>
      </c>
      <c r="E104" s="50">
        <v>-202395.7</v>
      </c>
      <c r="F104" s="49">
        <v>-172</v>
      </c>
      <c r="G104" s="47">
        <v>225941.46</v>
      </c>
      <c r="H104" s="48">
        <v>145</v>
      </c>
    </row>
    <row r="105" spans="1:8" s="29" customFormat="1" ht="11.25" outlineLevel="2" x14ac:dyDescent="0.2">
      <c r="A105" s="42"/>
      <c r="B105" s="46" t="s">
        <v>8</v>
      </c>
      <c r="C105" s="47">
        <v>428337.16</v>
      </c>
      <c r="D105" s="51">
        <v>317</v>
      </c>
      <c r="E105" s="50">
        <v>-219434.73</v>
      </c>
      <c r="F105" s="49">
        <v>-148</v>
      </c>
      <c r="G105" s="47">
        <v>208902.43</v>
      </c>
      <c r="H105" s="48">
        <v>169</v>
      </c>
    </row>
    <row r="106" spans="1:8" s="29" customFormat="1" ht="11.25" outlineLevel="2" x14ac:dyDescent="0.2">
      <c r="A106" s="42"/>
      <c r="B106" s="46" t="s">
        <v>9</v>
      </c>
      <c r="C106" s="47">
        <v>428337.16</v>
      </c>
      <c r="D106" s="51">
        <v>317</v>
      </c>
      <c r="E106" s="50">
        <v>-168660.64</v>
      </c>
      <c r="F106" s="49">
        <v>-56</v>
      </c>
      <c r="G106" s="47">
        <v>259676.52</v>
      </c>
      <c r="H106" s="48">
        <v>261</v>
      </c>
    </row>
    <row r="107" spans="1:8" s="29" customFormat="1" ht="11.25" outlineLevel="2" x14ac:dyDescent="0.2">
      <c r="A107" s="42"/>
      <c r="B107" s="46" t="s">
        <v>10</v>
      </c>
      <c r="C107" s="47">
        <v>428337.16</v>
      </c>
      <c r="D107" s="51">
        <v>317</v>
      </c>
      <c r="E107" s="50">
        <v>-168660.64</v>
      </c>
      <c r="F107" s="49">
        <v>-56</v>
      </c>
      <c r="G107" s="47">
        <v>259676.52</v>
      </c>
      <c r="H107" s="48">
        <v>261</v>
      </c>
    </row>
    <row r="108" spans="1:8" s="29" customFormat="1" ht="11.25" outlineLevel="2" x14ac:dyDescent="0.2">
      <c r="A108" s="42"/>
      <c r="B108" s="46" t="s">
        <v>11</v>
      </c>
      <c r="C108" s="47">
        <v>422932.24</v>
      </c>
      <c r="D108" s="51">
        <v>313</v>
      </c>
      <c r="E108" s="50">
        <v>-168660.68</v>
      </c>
      <c r="F108" s="49">
        <v>-54</v>
      </c>
      <c r="G108" s="47">
        <v>254271.56</v>
      </c>
      <c r="H108" s="48">
        <v>259</v>
      </c>
    </row>
    <row r="109" spans="1:8" s="29" customFormat="1" ht="31.5" x14ac:dyDescent="0.2">
      <c r="A109" s="37" t="s">
        <v>104</v>
      </c>
      <c r="B109" s="37" t="s">
        <v>105</v>
      </c>
      <c r="C109" s="38">
        <v>1993765</v>
      </c>
      <c r="D109" s="39">
        <v>4550</v>
      </c>
      <c r="E109" s="38">
        <v>-383473.31</v>
      </c>
      <c r="F109" s="39">
        <v>-847</v>
      </c>
      <c r="G109" s="40">
        <v>1610291.69</v>
      </c>
      <c r="H109" s="41">
        <v>3703</v>
      </c>
    </row>
    <row r="110" spans="1:8" s="29" customFormat="1" ht="11.25" outlineLevel="2" x14ac:dyDescent="0.2">
      <c r="A110" s="42"/>
      <c r="B110" s="46" t="s">
        <v>14</v>
      </c>
      <c r="C110" s="47">
        <v>166074.04999999999</v>
      </c>
      <c r="D110" s="51">
        <v>379</v>
      </c>
      <c r="E110" s="50">
        <v>-42471.91</v>
      </c>
      <c r="F110" s="49">
        <v>-98</v>
      </c>
      <c r="G110" s="47">
        <v>123602.14</v>
      </c>
      <c r="H110" s="48">
        <v>281</v>
      </c>
    </row>
    <row r="111" spans="1:8" s="29" customFormat="1" ht="11.25" outlineLevel="2" x14ac:dyDescent="0.2">
      <c r="A111" s="42"/>
      <c r="B111" s="46" t="s">
        <v>15</v>
      </c>
      <c r="C111" s="47">
        <v>166074.04999999999</v>
      </c>
      <c r="D111" s="51">
        <v>379</v>
      </c>
      <c r="E111" s="50">
        <v>-58385.51</v>
      </c>
      <c r="F111" s="49">
        <v>-132</v>
      </c>
      <c r="G111" s="47">
        <v>107688.54</v>
      </c>
      <c r="H111" s="48">
        <v>247</v>
      </c>
    </row>
    <row r="112" spans="1:8" s="29" customFormat="1" ht="11.25" outlineLevel="2" x14ac:dyDescent="0.2">
      <c r="A112" s="42"/>
      <c r="B112" s="46" t="s">
        <v>16</v>
      </c>
      <c r="C112" s="47">
        <v>166074.04999999999</v>
      </c>
      <c r="D112" s="51">
        <v>379</v>
      </c>
      <c r="E112" s="50">
        <v>-21843.02</v>
      </c>
      <c r="F112" s="49">
        <v>-50</v>
      </c>
      <c r="G112" s="47">
        <v>144231.03</v>
      </c>
      <c r="H112" s="48">
        <v>329</v>
      </c>
    </row>
    <row r="113" spans="1:8" s="29" customFormat="1" ht="11.25" outlineLevel="2" x14ac:dyDescent="0.2">
      <c r="A113" s="42"/>
      <c r="B113" s="46" t="s">
        <v>3</v>
      </c>
      <c r="C113" s="47">
        <v>166074.04999999999</v>
      </c>
      <c r="D113" s="51">
        <v>379</v>
      </c>
      <c r="E113" s="50">
        <v>-50893.4</v>
      </c>
      <c r="F113" s="49">
        <v>-116</v>
      </c>
      <c r="G113" s="47">
        <v>115180.65</v>
      </c>
      <c r="H113" s="48">
        <v>263</v>
      </c>
    </row>
    <row r="114" spans="1:8" s="29" customFormat="1" ht="11.25" outlineLevel="2" x14ac:dyDescent="0.2">
      <c r="A114" s="42"/>
      <c r="B114" s="46" t="s">
        <v>4</v>
      </c>
      <c r="C114" s="47">
        <v>166074.04999999999</v>
      </c>
      <c r="D114" s="51">
        <v>379</v>
      </c>
      <c r="E114" s="50">
        <v>-45989.78</v>
      </c>
      <c r="F114" s="49">
        <v>-105</v>
      </c>
      <c r="G114" s="47">
        <v>120084.27</v>
      </c>
      <c r="H114" s="48">
        <v>274</v>
      </c>
    </row>
    <row r="115" spans="1:8" s="29" customFormat="1" ht="11.25" outlineLevel="2" x14ac:dyDescent="0.2">
      <c r="A115" s="42"/>
      <c r="B115" s="46" t="s">
        <v>5</v>
      </c>
      <c r="C115" s="47">
        <v>166074.04999999999</v>
      </c>
      <c r="D115" s="51">
        <v>379</v>
      </c>
      <c r="E115" s="50">
        <v>-18435.09</v>
      </c>
      <c r="F115" s="49">
        <v>-42</v>
      </c>
      <c r="G115" s="47">
        <v>147638.96</v>
      </c>
      <c r="H115" s="48">
        <v>337</v>
      </c>
    </row>
    <row r="116" spans="1:8" s="29" customFormat="1" ht="11.25" outlineLevel="2" x14ac:dyDescent="0.2">
      <c r="A116" s="42"/>
      <c r="B116" s="46" t="s">
        <v>6</v>
      </c>
      <c r="C116" s="47">
        <v>166074.04999999999</v>
      </c>
      <c r="D116" s="51">
        <v>379</v>
      </c>
      <c r="E116" s="50">
        <v>-48928.97</v>
      </c>
      <c r="F116" s="49">
        <v>-100</v>
      </c>
      <c r="G116" s="47">
        <v>117145.08</v>
      </c>
      <c r="H116" s="48">
        <v>279</v>
      </c>
    </row>
    <row r="117" spans="1:8" s="29" customFormat="1" ht="11.25" outlineLevel="2" x14ac:dyDescent="0.2">
      <c r="A117" s="42"/>
      <c r="B117" s="46" t="s">
        <v>7</v>
      </c>
      <c r="C117" s="47">
        <v>166074.04999999999</v>
      </c>
      <c r="D117" s="51">
        <v>379</v>
      </c>
      <c r="E117" s="50">
        <v>0</v>
      </c>
      <c r="F117" s="49">
        <v>0</v>
      </c>
      <c r="G117" s="47">
        <v>166074.04999999999</v>
      </c>
      <c r="H117" s="48">
        <v>379</v>
      </c>
    </row>
    <row r="118" spans="1:8" s="29" customFormat="1" ht="11.25" outlineLevel="2" x14ac:dyDescent="0.2">
      <c r="A118" s="42"/>
      <c r="B118" s="46" t="s">
        <v>8</v>
      </c>
      <c r="C118" s="47">
        <v>166074.04999999999</v>
      </c>
      <c r="D118" s="51">
        <v>379</v>
      </c>
      <c r="E118" s="50">
        <v>0</v>
      </c>
      <c r="F118" s="49">
        <v>0</v>
      </c>
      <c r="G118" s="47">
        <v>166074.04999999999</v>
      </c>
      <c r="H118" s="48">
        <v>379</v>
      </c>
    </row>
    <row r="119" spans="1:8" s="29" customFormat="1" ht="11.25" outlineLevel="2" x14ac:dyDescent="0.2">
      <c r="A119" s="42"/>
      <c r="B119" s="46" t="s">
        <v>9</v>
      </c>
      <c r="C119" s="47">
        <v>166074.04999999999</v>
      </c>
      <c r="D119" s="51">
        <v>379</v>
      </c>
      <c r="E119" s="50">
        <v>-32175.200000000001</v>
      </c>
      <c r="F119" s="49">
        <v>-68</v>
      </c>
      <c r="G119" s="47">
        <v>133898.85</v>
      </c>
      <c r="H119" s="48">
        <v>311</v>
      </c>
    </row>
    <row r="120" spans="1:8" s="29" customFormat="1" ht="11.25" outlineLevel="2" x14ac:dyDescent="0.2">
      <c r="A120" s="42"/>
      <c r="B120" s="46" t="s">
        <v>10</v>
      </c>
      <c r="C120" s="47">
        <v>166074.04999999999</v>
      </c>
      <c r="D120" s="51">
        <v>379</v>
      </c>
      <c r="E120" s="50">
        <v>-32175.200000000001</v>
      </c>
      <c r="F120" s="49">
        <v>-68</v>
      </c>
      <c r="G120" s="47">
        <v>133898.85</v>
      </c>
      <c r="H120" s="48">
        <v>311</v>
      </c>
    </row>
    <row r="121" spans="1:8" s="29" customFormat="1" ht="11.25" outlineLevel="2" x14ac:dyDescent="0.2">
      <c r="A121" s="42"/>
      <c r="B121" s="46" t="s">
        <v>11</v>
      </c>
      <c r="C121" s="47">
        <v>166950.45000000001</v>
      </c>
      <c r="D121" s="51">
        <v>381</v>
      </c>
      <c r="E121" s="50">
        <v>-32175.23</v>
      </c>
      <c r="F121" s="49">
        <v>-68</v>
      </c>
      <c r="G121" s="47">
        <v>134775.22</v>
      </c>
      <c r="H121" s="48">
        <v>313</v>
      </c>
    </row>
    <row r="122" spans="1:8" s="29" customFormat="1" ht="21" x14ac:dyDescent="0.2">
      <c r="A122" s="37" t="s">
        <v>106</v>
      </c>
      <c r="B122" s="37" t="s">
        <v>107</v>
      </c>
      <c r="C122" s="38">
        <v>4417118</v>
      </c>
      <c r="D122" s="39">
        <v>3886</v>
      </c>
      <c r="E122" s="38">
        <v>-2727227.37</v>
      </c>
      <c r="F122" s="39">
        <v>-2295</v>
      </c>
      <c r="G122" s="40">
        <v>1689890.63</v>
      </c>
      <c r="H122" s="41">
        <v>1591</v>
      </c>
    </row>
    <row r="123" spans="1:8" s="29" customFormat="1" ht="11.25" outlineLevel="2" x14ac:dyDescent="0.2">
      <c r="A123" s="42"/>
      <c r="B123" s="46" t="s">
        <v>14</v>
      </c>
      <c r="C123" s="47">
        <v>368282.61</v>
      </c>
      <c r="D123" s="51">
        <v>324</v>
      </c>
      <c r="E123" s="50">
        <v>-284674.53999999998</v>
      </c>
      <c r="F123" s="49">
        <v>-277</v>
      </c>
      <c r="G123" s="47">
        <v>83608.070000000007</v>
      </c>
      <c r="H123" s="48">
        <v>47</v>
      </c>
    </row>
    <row r="124" spans="1:8" s="29" customFormat="1" ht="11.25" outlineLevel="2" x14ac:dyDescent="0.2">
      <c r="A124" s="42"/>
      <c r="B124" s="46" t="s">
        <v>15</v>
      </c>
      <c r="C124" s="47">
        <v>368282.61</v>
      </c>
      <c r="D124" s="51">
        <v>324</v>
      </c>
      <c r="E124" s="50">
        <v>-288653.82</v>
      </c>
      <c r="F124" s="49">
        <v>-182</v>
      </c>
      <c r="G124" s="47">
        <v>79628.789999999994</v>
      </c>
      <c r="H124" s="48">
        <v>142</v>
      </c>
    </row>
    <row r="125" spans="1:8" s="29" customFormat="1" ht="11.25" outlineLevel="2" x14ac:dyDescent="0.2">
      <c r="A125" s="42"/>
      <c r="B125" s="46" t="s">
        <v>16</v>
      </c>
      <c r="C125" s="47">
        <v>368282.61</v>
      </c>
      <c r="D125" s="51">
        <v>324</v>
      </c>
      <c r="E125" s="50">
        <v>-168320.81</v>
      </c>
      <c r="F125" s="49">
        <v>-143</v>
      </c>
      <c r="G125" s="47">
        <v>199961.8</v>
      </c>
      <c r="H125" s="48">
        <v>181</v>
      </c>
    </row>
    <row r="126" spans="1:8" s="29" customFormat="1" ht="11.25" outlineLevel="2" x14ac:dyDescent="0.2">
      <c r="A126" s="42"/>
      <c r="B126" s="46" t="s">
        <v>3</v>
      </c>
      <c r="C126" s="47">
        <v>368282.61</v>
      </c>
      <c r="D126" s="51">
        <v>324</v>
      </c>
      <c r="E126" s="50">
        <v>-219438.72</v>
      </c>
      <c r="F126" s="49">
        <v>-203</v>
      </c>
      <c r="G126" s="47">
        <v>148843.89000000001</v>
      </c>
      <c r="H126" s="48">
        <v>121</v>
      </c>
    </row>
    <row r="127" spans="1:8" s="29" customFormat="1" ht="11.25" outlineLevel="2" x14ac:dyDescent="0.2">
      <c r="A127" s="42"/>
      <c r="B127" s="46" t="s">
        <v>4</v>
      </c>
      <c r="C127" s="47">
        <v>368282.61</v>
      </c>
      <c r="D127" s="51">
        <v>324</v>
      </c>
      <c r="E127" s="50">
        <v>-166575.38</v>
      </c>
      <c r="F127" s="49">
        <v>-152</v>
      </c>
      <c r="G127" s="47">
        <v>201707.23</v>
      </c>
      <c r="H127" s="48">
        <v>172</v>
      </c>
    </row>
    <row r="128" spans="1:8" s="29" customFormat="1" ht="11.25" outlineLevel="2" x14ac:dyDescent="0.2">
      <c r="A128" s="42"/>
      <c r="B128" s="46" t="s">
        <v>5</v>
      </c>
      <c r="C128" s="47">
        <v>368282.61</v>
      </c>
      <c r="D128" s="51">
        <v>324</v>
      </c>
      <c r="E128" s="50">
        <v>-206814.66</v>
      </c>
      <c r="F128" s="49">
        <v>-185</v>
      </c>
      <c r="G128" s="47">
        <v>161467.95000000001</v>
      </c>
      <c r="H128" s="48">
        <v>139</v>
      </c>
    </row>
    <row r="129" spans="1:8" s="29" customFormat="1" ht="11.25" outlineLevel="2" x14ac:dyDescent="0.2">
      <c r="A129" s="42"/>
      <c r="B129" s="46" t="s">
        <v>6</v>
      </c>
      <c r="C129" s="47">
        <v>368282.61</v>
      </c>
      <c r="D129" s="51">
        <v>324</v>
      </c>
      <c r="E129" s="50">
        <v>-243761.4</v>
      </c>
      <c r="F129" s="49">
        <v>-197</v>
      </c>
      <c r="G129" s="47">
        <v>124521.21</v>
      </c>
      <c r="H129" s="48">
        <v>127</v>
      </c>
    </row>
    <row r="130" spans="1:8" s="29" customFormat="1" ht="11.25" outlineLevel="2" x14ac:dyDescent="0.2">
      <c r="A130" s="42"/>
      <c r="B130" s="46" t="s">
        <v>7</v>
      </c>
      <c r="C130" s="47">
        <v>368282.61</v>
      </c>
      <c r="D130" s="51">
        <v>324</v>
      </c>
      <c r="E130" s="50">
        <v>-209694.14</v>
      </c>
      <c r="F130" s="49">
        <v>-189</v>
      </c>
      <c r="G130" s="47">
        <v>158588.47</v>
      </c>
      <c r="H130" s="48">
        <v>135</v>
      </c>
    </row>
    <row r="131" spans="1:8" s="29" customFormat="1" ht="11.25" outlineLevel="2" x14ac:dyDescent="0.2">
      <c r="A131" s="42"/>
      <c r="B131" s="46" t="s">
        <v>8</v>
      </c>
      <c r="C131" s="47">
        <v>368282.61</v>
      </c>
      <c r="D131" s="51">
        <v>324</v>
      </c>
      <c r="E131" s="50">
        <v>-259192.05</v>
      </c>
      <c r="F131" s="49">
        <v>-234</v>
      </c>
      <c r="G131" s="47">
        <v>109090.56</v>
      </c>
      <c r="H131" s="48">
        <v>90</v>
      </c>
    </row>
    <row r="132" spans="1:8" s="29" customFormat="1" ht="11.25" outlineLevel="2" x14ac:dyDescent="0.2">
      <c r="A132" s="42"/>
      <c r="B132" s="46" t="s">
        <v>9</v>
      </c>
      <c r="C132" s="47">
        <v>368282.61</v>
      </c>
      <c r="D132" s="51">
        <v>324</v>
      </c>
      <c r="E132" s="50">
        <v>-226700.6</v>
      </c>
      <c r="F132" s="49">
        <v>-176</v>
      </c>
      <c r="G132" s="47">
        <v>141582.01</v>
      </c>
      <c r="H132" s="48">
        <v>148</v>
      </c>
    </row>
    <row r="133" spans="1:8" s="29" customFormat="1" ht="11.25" outlineLevel="2" x14ac:dyDescent="0.2">
      <c r="A133" s="42"/>
      <c r="B133" s="46" t="s">
        <v>10</v>
      </c>
      <c r="C133" s="47">
        <v>368282.61</v>
      </c>
      <c r="D133" s="51">
        <v>324</v>
      </c>
      <c r="E133" s="50">
        <v>-226700.6</v>
      </c>
      <c r="F133" s="49">
        <v>-176</v>
      </c>
      <c r="G133" s="47">
        <v>141582.01</v>
      </c>
      <c r="H133" s="48">
        <v>148</v>
      </c>
    </row>
    <row r="134" spans="1:8" s="29" customFormat="1" ht="11.25" outlineLevel="2" x14ac:dyDescent="0.2">
      <c r="A134" s="42"/>
      <c r="B134" s="46" t="s">
        <v>11</v>
      </c>
      <c r="C134" s="47">
        <v>366009.29</v>
      </c>
      <c r="D134" s="51">
        <v>322</v>
      </c>
      <c r="E134" s="50">
        <v>-226700.65</v>
      </c>
      <c r="F134" s="49">
        <v>-181</v>
      </c>
      <c r="G134" s="47">
        <v>139308.64000000001</v>
      </c>
      <c r="H134" s="48">
        <v>141</v>
      </c>
    </row>
    <row r="135" spans="1:8" s="29" customFormat="1" ht="11.25" x14ac:dyDescent="0.2">
      <c r="A135" s="37" t="s">
        <v>19</v>
      </c>
      <c r="B135" s="37" t="s">
        <v>20</v>
      </c>
      <c r="C135" s="38">
        <v>3374286</v>
      </c>
      <c r="D135" s="39">
        <v>4400</v>
      </c>
      <c r="E135" s="38">
        <v>-1872386.75</v>
      </c>
      <c r="F135" s="39">
        <v>-1364</v>
      </c>
      <c r="G135" s="40">
        <v>1501899.25</v>
      </c>
      <c r="H135" s="41">
        <v>3036</v>
      </c>
    </row>
    <row r="136" spans="1:8" s="29" customFormat="1" ht="11.25" outlineLevel="2" x14ac:dyDescent="0.2">
      <c r="A136" s="42"/>
      <c r="B136" s="46" t="s">
        <v>14</v>
      </c>
      <c r="C136" s="47">
        <v>281446.13</v>
      </c>
      <c r="D136" s="51">
        <v>367</v>
      </c>
      <c r="E136" s="50">
        <v>-233240.02</v>
      </c>
      <c r="F136" s="49">
        <v>-256</v>
      </c>
      <c r="G136" s="47">
        <v>48206.11</v>
      </c>
      <c r="H136" s="48">
        <v>111</v>
      </c>
    </row>
    <row r="137" spans="1:8" s="29" customFormat="1" ht="11.25" outlineLevel="2" x14ac:dyDescent="0.2">
      <c r="A137" s="42"/>
      <c r="B137" s="46" t="s">
        <v>15</v>
      </c>
      <c r="C137" s="47">
        <v>281446.13</v>
      </c>
      <c r="D137" s="51">
        <v>367</v>
      </c>
      <c r="E137" s="50">
        <v>-214643.82</v>
      </c>
      <c r="F137" s="49">
        <v>-208</v>
      </c>
      <c r="G137" s="47">
        <v>66802.31</v>
      </c>
      <c r="H137" s="48">
        <v>159</v>
      </c>
    </row>
    <row r="138" spans="1:8" s="29" customFormat="1" ht="11.25" outlineLevel="2" x14ac:dyDescent="0.2">
      <c r="A138" s="42"/>
      <c r="B138" s="46" t="s">
        <v>16</v>
      </c>
      <c r="C138" s="47">
        <v>281446.13</v>
      </c>
      <c r="D138" s="51">
        <v>367</v>
      </c>
      <c r="E138" s="50">
        <v>-122949.63</v>
      </c>
      <c r="F138" s="49">
        <v>-65</v>
      </c>
      <c r="G138" s="47">
        <v>158496.5</v>
      </c>
      <c r="H138" s="48">
        <v>302</v>
      </c>
    </row>
    <row r="139" spans="1:8" s="29" customFormat="1" ht="11.25" outlineLevel="2" x14ac:dyDescent="0.2">
      <c r="A139" s="42"/>
      <c r="B139" s="46" t="s">
        <v>3</v>
      </c>
      <c r="C139" s="47">
        <v>281446.13</v>
      </c>
      <c r="D139" s="51">
        <v>367</v>
      </c>
      <c r="E139" s="50">
        <v>-169062.7</v>
      </c>
      <c r="F139" s="49">
        <v>-156</v>
      </c>
      <c r="G139" s="47">
        <v>112383.43</v>
      </c>
      <c r="H139" s="48">
        <v>211</v>
      </c>
    </row>
    <row r="140" spans="1:8" s="29" customFormat="1" ht="11.25" outlineLevel="2" x14ac:dyDescent="0.2">
      <c r="A140" s="42"/>
      <c r="B140" s="46" t="s">
        <v>4</v>
      </c>
      <c r="C140" s="47">
        <v>281446.13</v>
      </c>
      <c r="D140" s="51">
        <v>367</v>
      </c>
      <c r="E140" s="50">
        <v>-164221.44</v>
      </c>
      <c r="F140" s="49">
        <v>48</v>
      </c>
      <c r="G140" s="47">
        <v>117224.69</v>
      </c>
      <c r="H140" s="48">
        <v>415</v>
      </c>
    </row>
    <row r="141" spans="1:8" s="29" customFormat="1" ht="11.25" outlineLevel="2" x14ac:dyDescent="0.2">
      <c r="A141" s="42"/>
      <c r="B141" s="46" t="s">
        <v>5</v>
      </c>
      <c r="C141" s="47">
        <v>281446.13</v>
      </c>
      <c r="D141" s="51">
        <v>367</v>
      </c>
      <c r="E141" s="50">
        <v>-122000.12</v>
      </c>
      <c r="F141" s="49">
        <v>-86</v>
      </c>
      <c r="G141" s="47">
        <v>159446.01</v>
      </c>
      <c r="H141" s="48">
        <v>281</v>
      </c>
    </row>
    <row r="142" spans="1:8" s="29" customFormat="1" ht="11.25" outlineLevel="2" x14ac:dyDescent="0.2">
      <c r="A142" s="42"/>
      <c r="B142" s="46" t="s">
        <v>6</v>
      </c>
      <c r="C142" s="47">
        <v>281446.13</v>
      </c>
      <c r="D142" s="51">
        <v>367</v>
      </c>
      <c r="E142" s="50">
        <v>-121284.63</v>
      </c>
      <c r="F142" s="49">
        <v>-78</v>
      </c>
      <c r="G142" s="47">
        <v>160161.5</v>
      </c>
      <c r="H142" s="48">
        <v>289</v>
      </c>
    </row>
    <row r="143" spans="1:8" s="29" customFormat="1" ht="11.25" outlineLevel="2" x14ac:dyDescent="0.2">
      <c r="A143" s="42"/>
      <c r="B143" s="46" t="s">
        <v>7</v>
      </c>
      <c r="C143" s="47">
        <v>281446.13</v>
      </c>
      <c r="D143" s="51">
        <v>367</v>
      </c>
      <c r="E143" s="50">
        <v>-137756.29999999999</v>
      </c>
      <c r="F143" s="49">
        <v>-124</v>
      </c>
      <c r="G143" s="47">
        <v>143689.82999999999</v>
      </c>
      <c r="H143" s="48">
        <v>243</v>
      </c>
    </row>
    <row r="144" spans="1:8" s="29" customFormat="1" ht="11.25" outlineLevel="2" x14ac:dyDescent="0.2">
      <c r="A144" s="42"/>
      <c r="B144" s="46" t="s">
        <v>8</v>
      </c>
      <c r="C144" s="47">
        <v>281446.13</v>
      </c>
      <c r="D144" s="51">
        <v>367</v>
      </c>
      <c r="E144" s="50">
        <v>-121432.07</v>
      </c>
      <c r="F144" s="49">
        <v>-101</v>
      </c>
      <c r="G144" s="47">
        <v>160014.06</v>
      </c>
      <c r="H144" s="48">
        <v>266</v>
      </c>
    </row>
    <row r="145" spans="1:8" s="29" customFormat="1" ht="11.25" outlineLevel="2" x14ac:dyDescent="0.2">
      <c r="A145" s="42"/>
      <c r="B145" s="46" t="s">
        <v>9</v>
      </c>
      <c r="C145" s="47">
        <v>281446.13</v>
      </c>
      <c r="D145" s="51">
        <v>367</v>
      </c>
      <c r="E145" s="50">
        <v>-155265.35999999999</v>
      </c>
      <c r="F145" s="49">
        <v>-112</v>
      </c>
      <c r="G145" s="47">
        <v>126180.77</v>
      </c>
      <c r="H145" s="48">
        <v>255</v>
      </c>
    </row>
    <row r="146" spans="1:8" s="29" customFormat="1" ht="11.25" outlineLevel="2" x14ac:dyDescent="0.2">
      <c r="A146" s="42"/>
      <c r="B146" s="46" t="s">
        <v>10</v>
      </c>
      <c r="C146" s="47">
        <v>281446.13</v>
      </c>
      <c r="D146" s="51">
        <v>367</v>
      </c>
      <c r="E146" s="50">
        <v>-155265.35999999999</v>
      </c>
      <c r="F146" s="49">
        <v>-112</v>
      </c>
      <c r="G146" s="47">
        <v>126180.77</v>
      </c>
      <c r="H146" s="48">
        <v>255</v>
      </c>
    </row>
    <row r="147" spans="1:8" s="29" customFormat="1" ht="11.25" outlineLevel="2" x14ac:dyDescent="0.2">
      <c r="A147" s="42"/>
      <c r="B147" s="46" t="s">
        <v>11</v>
      </c>
      <c r="C147" s="47">
        <v>278378.57</v>
      </c>
      <c r="D147" s="51">
        <v>363</v>
      </c>
      <c r="E147" s="50">
        <v>-155265.29999999999</v>
      </c>
      <c r="F147" s="49">
        <v>-114</v>
      </c>
      <c r="G147" s="47">
        <v>123113.27</v>
      </c>
      <c r="H147" s="48">
        <v>249</v>
      </c>
    </row>
    <row r="148" spans="1:8" s="29" customFormat="1" ht="21" x14ac:dyDescent="0.2">
      <c r="A148" s="37" t="s">
        <v>21</v>
      </c>
      <c r="B148" s="37" t="s">
        <v>22</v>
      </c>
      <c r="C148" s="38">
        <v>1332647</v>
      </c>
      <c r="D148" s="39">
        <v>3101</v>
      </c>
      <c r="E148" s="38">
        <v>-252259.75</v>
      </c>
      <c r="F148" s="39">
        <v>-556</v>
      </c>
      <c r="G148" s="40">
        <v>1080387.25</v>
      </c>
      <c r="H148" s="41">
        <v>2545</v>
      </c>
    </row>
    <row r="149" spans="1:8" s="29" customFormat="1" ht="11.25" outlineLevel="2" x14ac:dyDescent="0.2">
      <c r="A149" s="42"/>
      <c r="B149" s="46" t="s">
        <v>14</v>
      </c>
      <c r="C149" s="47">
        <v>91143.52</v>
      </c>
      <c r="D149" s="51">
        <v>208</v>
      </c>
      <c r="E149" s="50">
        <v>0</v>
      </c>
      <c r="F149" s="49">
        <v>0</v>
      </c>
      <c r="G149" s="47">
        <v>91143.52</v>
      </c>
      <c r="H149" s="48">
        <v>208</v>
      </c>
    </row>
    <row r="150" spans="1:8" s="29" customFormat="1" ht="11.25" outlineLevel="2" x14ac:dyDescent="0.2">
      <c r="A150" s="42"/>
      <c r="B150" s="46" t="s">
        <v>15</v>
      </c>
      <c r="C150" s="47">
        <v>91143.52</v>
      </c>
      <c r="D150" s="51">
        <v>208</v>
      </c>
      <c r="E150" s="47">
        <v>-0.02</v>
      </c>
      <c r="F150" s="48">
        <v>-38</v>
      </c>
      <c r="G150" s="47">
        <v>91143.5</v>
      </c>
      <c r="H150" s="48">
        <v>170</v>
      </c>
    </row>
    <row r="151" spans="1:8" s="29" customFormat="1" ht="11.25" outlineLevel="2" x14ac:dyDescent="0.2">
      <c r="A151" s="42"/>
      <c r="B151" s="46" t="s">
        <v>16</v>
      </c>
      <c r="C151" s="47">
        <v>91143.52</v>
      </c>
      <c r="D151" s="51">
        <v>208</v>
      </c>
      <c r="E151" s="47">
        <v>0</v>
      </c>
      <c r="F151" s="48">
        <v>0</v>
      </c>
      <c r="G151" s="47">
        <v>91143.52</v>
      </c>
      <c r="H151" s="48">
        <v>208</v>
      </c>
    </row>
    <row r="152" spans="1:8" s="29" customFormat="1" ht="11.25" outlineLevel="2" x14ac:dyDescent="0.2">
      <c r="A152" s="42"/>
      <c r="B152" s="46" t="s">
        <v>3</v>
      </c>
      <c r="C152" s="47">
        <v>91143.52</v>
      </c>
      <c r="D152" s="51">
        <v>208</v>
      </c>
      <c r="E152" s="50">
        <v>0</v>
      </c>
      <c r="F152" s="49">
        <v>0</v>
      </c>
      <c r="G152" s="47">
        <v>91143.52</v>
      </c>
      <c r="H152" s="48">
        <v>208</v>
      </c>
    </row>
    <row r="153" spans="1:8" s="29" customFormat="1" ht="11.25" outlineLevel="2" x14ac:dyDescent="0.2">
      <c r="A153" s="42"/>
      <c r="B153" s="46" t="s">
        <v>4</v>
      </c>
      <c r="C153" s="47">
        <v>91143.52</v>
      </c>
      <c r="D153" s="51">
        <v>208</v>
      </c>
      <c r="E153" s="50">
        <v>0</v>
      </c>
      <c r="F153" s="49">
        <v>0</v>
      </c>
      <c r="G153" s="47">
        <v>91143.52</v>
      </c>
      <c r="H153" s="48">
        <v>208</v>
      </c>
    </row>
    <row r="154" spans="1:8" s="29" customFormat="1" ht="11.25" outlineLevel="2" x14ac:dyDescent="0.2">
      <c r="A154" s="42"/>
      <c r="B154" s="46" t="s">
        <v>5</v>
      </c>
      <c r="C154" s="47">
        <v>328315.52000000002</v>
      </c>
      <c r="D154" s="51">
        <v>809</v>
      </c>
      <c r="E154" s="47">
        <v>0</v>
      </c>
      <c r="F154" s="48">
        <v>0</v>
      </c>
      <c r="G154" s="47">
        <v>328315.52000000002</v>
      </c>
      <c r="H154" s="48">
        <v>809</v>
      </c>
    </row>
    <row r="155" spans="1:8" s="29" customFormat="1" ht="11.25" outlineLevel="2" x14ac:dyDescent="0.2">
      <c r="A155" s="42"/>
      <c r="B155" s="46" t="s">
        <v>6</v>
      </c>
      <c r="C155" s="47">
        <v>91143.52</v>
      </c>
      <c r="D155" s="51">
        <v>208</v>
      </c>
      <c r="E155" s="50">
        <v>-80173.34</v>
      </c>
      <c r="F155" s="49">
        <v>-183</v>
      </c>
      <c r="G155" s="47">
        <v>10970.18</v>
      </c>
      <c r="H155" s="48">
        <v>25</v>
      </c>
    </row>
    <row r="156" spans="1:8" s="29" customFormat="1" ht="11.25" outlineLevel="2" x14ac:dyDescent="0.2">
      <c r="A156" s="42"/>
      <c r="B156" s="46" t="s">
        <v>7</v>
      </c>
      <c r="C156" s="47">
        <v>91143.52</v>
      </c>
      <c r="D156" s="51">
        <v>208</v>
      </c>
      <c r="E156" s="50">
        <v>-82867.399999999994</v>
      </c>
      <c r="F156" s="49">
        <v>-189</v>
      </c>
      <c r="G156" s="47">
        <v>8276.1200000000008</v>
      </c>
      <c r="H156" s="48">
        <v>19</v>
      </c>
    </row>
    <row r="157" spans="1:8" s="29" customFormat="1" ht="11.25" outlineLevel="2" x14ac:dyDescent="0.2">
      <c r="A157" s="42"/>
      <c r="B157" s="46" t="s">
        <v>8</v>
      </c>
      <c r="C157" s="47">
        <v>91143.52</v>
      </c>
      <c r="D157" s="51">
        <v>208</v>
      </c>
      <c r="E157" s="50">
        <v>-84132.479999999996</v>
      </c>
      <c r="F157" s="49">
        <v>-192</v>
      </c>
      <c r="G157" s="47">
        <v>7011.04</v>
      </c>
      <c r="H157" s="48">
        <v>16</v>
      </c>
    </row>
    <row r="158" spans="1:8" s="29" customFormat="1" ht="11.25" outlineLevel="2" x14ac:dyDescent="0.2">
      <c r="A158" s="42"/>
      <c r="B158" s="46" t="s">
        <v>9</v>
      </c>
      <c r="C158" s="47">
        <v>91143.52</v>
      </c>
      <c r="D158" s="51">
        <v>208</v>
      </c>
      <c r="E158" s="50">
        <v>-5086.51</v>
      </c>
      <c r="F158" s="49">
        <v>46</v>
      </c>
      <c r="G158" s="47">
        <v>86057.01</v>
      </c>
      <c r="H158" s="48">
        <v>254</v>
      </c>
    </row>
    <row r="159" spans="1:8" s="29" customFormat="1" ht="11.25" outlineLevel="2" x14ac:dyDescent="0.2">
      <c r="A159" s="42"/>
      <c r="B159" s="46" t="s">
        <v>10</v>
      </c>
      <c r="C159" s="47">
        <v>91143.52</v>
      </c>
      <c r="D159" s="51">
        <v>208</v>
      </c>
      <c r="E159" s="50">
        <v>0</v>
      </c>
      <c r="F159" s="49">
        <v>0</v>
      </c>
      <c r="G159" s="47">
        <v>91143.52</v>
      </c>
      <c r="H159" s="48">
        <v>208</v>
      </c>
    </row>
    <row r="160" spans="1:8" s="29" customFormat="1" ht="11.25" outlineLevel="2" x14ac:dyDescent="0.2">
      <c r="A160" s="42"/>
      <c r="B160" s="46" t="s">
        <v>11</v>
      </c>
      <c r="C160" s="47">
        <v>92896.28</v>
      </c>
      <c r="D160" s="51">
        <v>212</v>
      </c>
      <c r="E160" s="50">
        <v>0</v>
      </c>
      <c r="F160" s="49">
        <v>0</v>
      </c>
      <c r="G160" s="47">
        <v>92896.28</v>
      </c>
      <c r="H160" s="48">
        <v>212</v>
      </c>
    </row>
    <row r="161" spans="1:8" s="29" customFormat="1" ht="21" x14ac:dyDescent="0.2">
      <c r="A161" s="37" t="s">
        <v>135</v>
      </c>
      <c r="B161" s="37" t="s">
        <v>136</v>
      </c>
      <c r="C161" s="38">
        <v>657285</v>
      </c>
      <c r="D161" s="39">
        <v>1500</v>
      </c>
      <c r="E161" s="38">
        <v>-260048.11</v>
      </c>
      <c r="F161" s="39">
        <v>-489</v>
      </c>
      <c r="G161" s="40">
        <v>397236.89</v>
      </c>
      <c r="H161" s="41">
        <v>1011</v>
      </c>
    </row>
    <row r="162" spans="1:8" s="29" customFormat="1" ht="11.25" outlineLevel="2" x14ac:dyDescent="0.2">
      <c r="A162" s="42"/>
      <c r="B162" s="46" t="s">
        <v>15</v>
      </c>
      <c r="C162" s="47">
        <v>59753.18</v>
      </c>
      <c r="D162" s="51">
        <v>136</v>
      </c>
      <c r="E162" s="47">
        <v>-46099.19</v>
      </c>
      <c r="F162" s="48">
        <v>-101</v>
      </c>
      <c r="G162" s="47">
        <v>13653.99</v>
      </c>
      <c r="H162" s="48">
        <v>35</v>
      </c>
    </row>
    <row r="163" spans="1:8" s="29" customFormat="1" ht="11.25" outlineLevel="2" x14ac:dyDescent="0.2">
      <c r="A163" s="42"/>
      <c r="B163" s="46" t="s">
        <v>16</v>
      </c>
      <c r="C163" s="47">
        <v>59753.18</v>
      </c>
      <c r="D163" s="51">
        <v>136</v>
      </c>
      <c r="E163" s="47">
        <v>-45278.31</v>
      </c>
      <c r="F163" s="48">
        <v>-69</v>
      </c>
      <c r="G163" s="47">
        <v>14474.87</v>
      </c>
      <c r="H163" s="48">
        <v>67</v>
      </c>
    </row>
    <row r="164" spans="1:8" s="29" customFormat="1" ht="11.25" outlineLevel="2" x14ac:dyDescent="0.2">
      <c r="A164" s="42"/>
      <c r="B164" s="46" t="s">
        <v>3</v>
      </c>
      <c r="C164" s="47">
        <v>59753.18</v>
      </c>
      <c r="D164" s="51">
        <v>136</v>
      </c>
      <c r="E164" s="47">
        <v>0</v>
      </c>
      <c r="F164" s="48">
        <v>0</v>
      </c>
      <c r="G164" s="47">
        <v>59753.18</v>
      </c>
      <c r="H164" s="48">
        <v>136</v>
      </c>
    </row>
    <row r="165" spans="1:8" s="29" customFormat="1" ht="11.25" outlineLevel="2" x14ac:dyDescent="0.2">
      <c r="A165" s="42"/>
      <c r="B165" s="46" t="s">
        <v>4</v>
      </c>
      <c r="C165" s="47">
        <v>59753.18</v>
      </c>
      <c r="D165" s="51">
        <v>136</v>
      </c>
      <c r="E165" s="47">
        <v>0</v>
      </c>
      <c r="F165" s="48">
        <v>0</v>
      </c>
      <c r="G165" s="47">
        <v>59753.18</v>
      </c>
      <c r="H165" s="48">
        <v>136</v>
      </c>
    </row>
    <row r="166" spans="1:8" s="29" customFormat="1" ht="11.25" outlineLevel="2" x14ac:dyDescent="0.2">
      <c r="A166" s="42"/>
      <c r="B166" s="46" t="s">
        <v>5</v>
      </c>
      <c r="C166" s="47">
        <v>59753.18</v>
      </c>
      <c r="D166" s="51">
        <v>136</v>
      </c>
      <c r="E166" s="47">
        <v>-39031.019999999997</v>
      </c>
      <c r="F166" s="48">
        <v>-88</v>
      </c>
      <c r="G166" s="47">
        <v>20722.16</v>
      </c>
      <c r="H166" s="48">
        <v>48</v>
      </c>
    </row>
    <row r="167" spans="1:8" s="29" customFormat="1" ht="11.25" outlineLevel="2" x14ac:dyDescent="0.2">
      <c r="A167" s="42"/>
      <c r="B167" s="46" t="s">
        <v>6</v>
      </c>
      <c r="C167" s="47">
        <v>59753.18</v>
      </c>
      <c r="D167" s="51">
        <v>136</v>
      </c>
      <c r="E167" s="47">
        <v>0</v>
      </c>
      <c r="F167" s="48">
        <v>0</v>
      </c>
      <c r="G167" s="47">
        <v>59753.18</v>
      </c>
      <c r="H167" s="48">
        <v>136</v>
      </c>
    </row>
    <row r="168" spans="1:8" s="29" customFormat="1" ht="11.25" outlineLevel="2" x14ac:dyDescent="0.2">
      <c r="A168" s="42"/>
      <c r="B168" s="46" t="s">
        <v>7</v>
      </c>
      <c r="C168" s="47">
        <v>59753.18</v>
      </c>
      <c r="D168" s="51">
        <v>136</v>
      </c>
      <c r="E168" s="47">
        <v>0</v>
      </c>
      <c r="F168" s="48">
        <v>0</v>
      </c>
      <c r="G168" s="47">
        <v>59753.18</v>
      </c>
      <c r="H168" s="48">
        <v>136</v>
      </c>
    </row>
    <row r="169" spans="1:8" s="29" customFormat="1" ht="11.25" outlineLevel="2" x14ac:dyDescent="0.2">
      <c r="A169" s="42"/>
      <c r="B169" s="46" t="s">
        <v>8</v>
      </c>
      <c r="C169" s="47">
        <v>59753.18</v>
      </c>
      <c r="D169" s="51">
        <v>137</v>
      </c>
      <c r="E169" s="47">
        <v>-49689.25</v>
      </c>
      <c r="F169" s="48">
        <v>-112</v>
      </c>
      <c r="G169" s="47">
        <v>10063.93</v>
      </c>
      <c r="H169" s="48">
        <v>25</v>
      </c>
    </row>
    <row r="170" spans="1:8" s="29" customFormat="1" ht="11.25" outlineLevel="2" x14ac:dyDescent="0.2">
      <c r="A170" s="42"/>
      <c r="B170" s="46" t="s">
        <v>9</v>
      </c>
      <c r="C170" s="47">
        <v>59753.18</v>
      </c>
      <c r="D170" s="51">
        <v>137</v>
      </c>
      <c r="E170" s="47">
        <v>-26650.11</v>
      </c>
      <c r="F170" s="48">
        <v>-40</v>
      </c>
      <c r="G170" s="47">
        <v>33103.07</v>
      </c>
      <c r="H170" s="48">
        <v>97</v>
      </c>
    </row>
    <row r="171" spans="1:8" s="29" customFormat="1" ht="11.25" outlineLevel="2" x14ac:dyDescent="0.2">
      <c r="A171" s="42"/>
      <c r="B171" s="46" t="s">
        <v>10</v>
      </c>
      <c r="C171" s="47">
        <v>59753.18</v>
      </c>
      <c r="D171" s="51">
        <v>137</v>
      </c>
      <c r="E171" s="47">
        <v>-26650.11</v>
      </c>
      <c r="F171" s="48">
        <v>-40</v>
      </c>
      <c r="G171" s="47">
        <v>33103.07</v>
      </c>
      <c r="H171" s="48">
        <v>97</v>
      </c>
    </row>
    <row r="172" spans="1:8" s="29" customFormat="1" ht="11.25" outlineLevel="2" x14ac:dyDescent="0.2">
      <c r="A172" s="42"/>
      <c r="B172" s="46" t="s">
        <v>11</v>
      </c>
      <c r="C172" s="47">
        <v>59753.2</v>
      </c>
      <c r="D172" s="51">
        <v>137</v>
      </c>
      <c r="E172" s="47">
        <v>-26650.12</v>
      </c>
      <c r="F172" s="48">
        <v>-39</v>
      </c>
      <c r="G172" s="47">
        <v>33103.08</v>
      </c>
      <c r="H172" s="48">
        <v>98</v>
      </c>
    </row>
    <row r="173" spans="1:8" s="29" customFormat="1" ht="21" x14ac:dyDescent="0.2">
      <c r="A173" s="37" t="s">
        <v>137</v>
      </c>
      <c r="B173" s="37" t="s">
        <v>138</v>
      </c>
      <c r="C173" s="38">
        <v>657285</v>
      </c>
      <c r="D173" s="39">
        <v>1500</v>
      </c>
      <c r="E173" s="38">
        <v>-196408.95</v>
      </c>
      <c r="F173" s="39">
        <v>-389</v>
      </c>
      <c r="G173" s="40">
        <v>460876.05</v>
      </c>
      <c r="H173" s="41">
        <v>1111</v>
      </c>
    </row>
    <row r="174" spans="1:8" s="29" customFormat="1" ht="11.25" outlineLevel="2" x14ac:dyDescent="0.2">
      <c r="A174" s="42"/>
      <c r="B174" s="46" t="s">
        <v>14</v>
      </c>
      <c r="C174" s="47">
        <v>54773.75</v>
      </c>
      <c r="D174" s="51">
        <v>125</v>
      </c>
      <c r="E174" s="50">
        <v>-26110.36</v>
      </c>
      <c r="F174" s="49">
        <v>-56</v>
      </c>
      <c r="G174" s="47">
        <v>28663.39</v>
      </c>
      <c r="H174" s="48">
        <v>69</v>
      </c>
    </row>
    <row r="175" spans="1:8" s="29" customFormat="1" ht="11.25" outlineLevel="2" x14ac:dyDescent="0.2">
      <c r="A175" s="42"/>
      <c r="B175" s="46" t="s">
        <v>15</v>
      </c>
      <c r="C175" s="47">
        <v>54773.75</v>
      </c>
      <c r="D175" s="51">
        <v>125</v>
      </c>
      <c r="E175" s="50">
        <v>-32823.22</v>
      </c>
      <c r="F175" s="49">
        <v>-73</v>
      </c>
      <c r="G175" s="47">
        <v>21950.53</v>
      </c>
      <c r="H175" s="48">
        <v>52</v>
      </c>
    </row>
    <row r="176" spans="1:8" s="29" customFormat="1" ht="11.25" outlineLevel="2" x14ac:dyDescent="0.2">
      <c r="A176" s="42"/>
      <c r="B176" s="46" t="s">
        <v>16</v>
      </c>
      <c r="C176" s="47">
        <v>54773.75</v>
      </c>
      <c r="D176" s="51">
        <v>125</v>
      </c>
      <c r="E176" s="50">
        <v>-32892.97</v>
      </c>
      <c r="F176" s="49">
        <v>-53</v>
      </c>
      <c r="G176" s="47">
        <v>21880.78</v>
      </c>
      <c r="H176" s="48">
        <v>72</v>
      </c>
    </row>
    <row r="177" spans="1:8" s="29" customFormat="1" ht="11.25" outlineLevel="2" x14ac:dyDescent="0.2">
      <c r="A177" s="42"/>
      <c r="B177" s="46" t="s">
        <v>3</v>
      </c>
      <c r="C177" s="47">
        <v>54773.75</v>
      </c>
      <c r="D177" s="51">
        <v>125</v>
      </c>
      <c r="E177" s="47">
        <v>-12286.95</v>
      </c>
      <c r="F177" s="48">
        <v>-25</v>
      </c>
      <c r="G177" s="47">
        <v>42486.8</v>
      </c>
      <c r="H177" s="48">
        <v>100</v>
      </c>
    </row>
    <row r="178" spans="1:8" s="29" customFormat="1" ht="11.25" outlineLevel="2" x14ac:dyDescent="0.2">
      <c r="A178" s="42"/>
      <c r="B178" s="46" t="s">
        <v>4</v>
      </c>
      <c r="C178" s="47">
        <v>54773.75</v>
      </c>
      <c r="D178" s="51">
        <v>125</v>
      </c>
      <c r="E178" s="50">
        <v>-5030.71</v>
      </c>
      <c r="F178" s="49">
        <v>-7</v>
      </c>
      <c r="G178" s="47">
        <v>49743.040000000001</v>
      </c>
      <c r="H178" s="48">
        <v>118</v>
      </c>
    </row>
    <row r="179" spans="1:8" s="29" customFormat="1" ht="11.25" outlineLevel="2" x14ac:dyDescent="0.2">
      <c r="A179" s="42"/>
      <c r="B179" s="46" t="s">
        <v>5</v>
      </c>
      <c r="C179" s="47">
        <v>54773.75</v>
      </c>
      <c r="D179" s="51">
        <v>125</v>
      </c>
      <c r="E179" s="47">
        <v>0</v>
      </c>
      <c r="F179" s="48">
        <v>0</v>
      </c>
      <c r="G179" s="47">
        <v>54773.75</v>
      </c>
      <c r="H179" s="48">
        <v>125</v>
      </c>
    </row>
    <row r="180" spans="1:8" s="29" customFormat="1" ht="11.25" outlineLevel="2" x14ac:dyDescent="0.2">
      <c r="A180" s="42"/>
      <c r="B180" s="46" t="s">
        <v>6</v>
      </c>
      <c r="C180" s="47">
        <v>54773.75</v>
      </c>
      <c r="D180" s="51">
        <v>125</v>
      </c>
      <c r="E180" s="47">
        <v>0</v>
      </c>
      <c r="F180" s="48">
        <v>0</v>
      </c>
      <c r="G180" s="47">
        <v>54773.75</v>
      </c>
      <c r="H180" s="48">
        <v>125</v>
      </c>
    </row>
    <row r="181" spans="1:8" s="29" customFormat="1" ht="11.25" outlineLevel="2" x14ac:dyDescent="0.2">
      <c r="A181" s="42"/>
      <c r="B181" s="46" t="s">
        <v>7</v>
      </c>
      <c r="C181" s="47">
        <v>54773.75</v>
      </c>
      <c r="D181" s="51">
        <v>125</v>
      </c>
      <c r="E181" s="47">
        <v>-3994.25</v>
      </c>
      <c r="F181" s="48">
        <v>-4</v>
      </c>
      <c r="G181" s="47">
        <v>50779.5</v>
      </c>
      <c r="H181" s="48">
        <v>121</v>
      </c>
    </row>
    <row r="182" spans="1:8" s="29" customFormat="1" ht="11.25" outlineLevel="2" x14ac:dyDescent="0.2">
      <c r="A182" s="42"/>
      <c r="B182" s="46" t="s">
        <v>8</v>
      </c>
      <c r="C182" s="47">
        <v>54773.75</v>
      </c>
      <c r="D182" s="51">
        <v>125</v>
      </c>
      <c r="E182" s="50">
        <v>-34168.25</v>
      </c>
      <c r="F182" s="49">
        <v>-78</v>
      </c>
      <c r="G182" s="47">
        <v>20605.5</v>
      </c>
      <c r="H182" s="48">
        <v>47</v>
      </c>
    </row>
    <row r="183" spans="1:8" s="29" customFormat="1" ht="11.25" outlineLevel="2" x14ac:dyDescent="0.2">
      <c r="A183" s="42"/>
      <c r="B183" s="46" t="s">
        <v>9</v>
      </c>
      <c r="C183" s="47">
        <v>54773.75</v>
      </c>
      <c r="D183" s="51">
        <v>125</v>
      </c>
      <c r="E183" s="50">
        <v>-16367.4</v>
      </c>
      <c r="F183" s="49">
        <v>-32</v>
      </c>
      <c r="G183" s="47">
        <v>38406.35</v>
      </c>
      <c r="H183" s="48">
        <v>93</v>
      </c>
    </row>
    <row r="184" spans="1:8" s="29" customFormat="1" ht="11.25" outlineLevel="2" x14ac:dyDescent="0.2">
      <c r="A184" s="42"/>
      <c r="B184" s="46" t="s">
        <v>10</v>
      </c>
      <c r="C184" s="47">
        <v>54773.75</v>
      </c>
      <c r="D184" s="51">
        <v>125</v>
      </c>
      <c r="E184" s="50">
        <v>-16367.4</v>
      </c>
      <c r="F184" s="49">
        <v>-32</v>
      </c>
      <c r="G184" s="47">
        <v>38406.35</v>
      </c>
      <c r="H184" s="48">
        <v>93</v>
      </c>
    </row>
    <row r="185" spans="1:8" s="29" customFormat="1" ht="11.25" outlineLevel="2" x14ac:dyDescent="0.2">
      <c r="A185" s="42"/>
      <c r="B185" s="46" t="s">
        <v>11</v>
      </c>
      <c r="C185" s="47">
        <v>54773.75</v>
      </c>
      <c r="D185" s="51">
        <v>125</v>
      </c>
      <c r="E185" s="50">
        <v>-16367.44</v>
      </c>
      <c r="F185" s="49">
        <v>-29</v>
      </c>
      <c r="G185" s="47">
        <v>38406.31</v>
      </c>
      <c r="H185" s="48">
        <v>96</v>
      </c>
    </row>
    <row r="186" spans="1:8" s="29" customFormat="1" ht="31.5" x14ac:dyDescent="0.2">
      <c r="A186" s="37" t="s">
        <v>139</v>
      </c>
      <c r="B186" s="37" t="s">
        <v>140</v>
      </c>
      <c r="C186" s="38">
        <v>657285</v>
      </c>
      <c r="D186" s="39">
        <v>1500</v>
      </c>
      <c r="E186" s="38">
        <v>-258215.29</v>
      </c>
      <c r="F186" s="39">
        <v>-565</v>
      </c>
      <c r="G186" s="40">
        <v>399069.71</v>
      </c>
      <c r="H186" s="41">
        <v>935</v>
      </c>
    </row>
    <row r="187" spans="1:8" s="29" customFormat="1" ht="11.25" outlineLevel="2" x14ac:dyDescent="0.2">
      <c r="A187" s="42"/>
      <c r="B187" s="46" t="s">
        <v>15</v>
      </c>
      <c r="C187" s="47">
        <v>59753.18</v>
      </c>
      <c r="D187" s="51">
        <v>136</v>
      </c>
      <c r="E187" s="47">
        <v>-59753.18</v>
      </c>
      <c r="F187" s="48">
        <v>-136</v>
      </c>
      <c r="G187" s="47">
        <v>0</v>
      </c>
      <c r="H187" s="48">
        <v>0</v>
      </c>
    </row>
    <row r="188" spans="1:8" s="29" customFormat="1" ht="11.25" outlineLevel="2" x14ac:dyDescent="0.2">
      <c r="A188" s="42"/>
      <c r="B188" s="46" t="s">
        <v>16</v>
      </c>
      <c r="C188" s="47">
        <v>59753.18</v>
      </c>
      <c r="D188" s="51">
        <v>136</v>
      </c>
      <c r="E188" s="47">
        <v>-59753.18</v>
      </c>
      <c r="F188" s="48">
        <v>-136</v>
      </c>
      <c r="G188" s="47">
        <v>0</v>
      </c>
      <c r="H188" s="48">
        <v>0</v>
      </c>
    </row>
    <row r="189" spans="1:8" s="29" customFormat="1" ht="11.25" outlineLevel="2" x14ac:dyDescent="0.2">
      <c r="A189" s="42"/>
      <c r="B189" s="46" t="s">
        <v>3</v>
      </c>
      <c r="C189" s="47">
        <v>59753.18</v>
      </c>
      <c r="D189" s="51">
        <v>136</v>
      </c>
      <c r="E189" s="47">
        <v>-44060.02</v>
      </c>
      <c r="F189" s="48">
        <v>-92</v>
      </c>
      <c r="G189" s="47">
        <v>15693.16</v>
      </c>
      <c r="H189" s="48">
        <v>44</v>
      </c>
    </row>
    <row r="190" spans="1:8" s="29" customFormat="1" ht="11.25" outlineLevel="2" x14ac:dyDescent="0.2">
      <c r="A190" s="42"/>
      <c r="B190" s="46" t="s">
        <v>4</v>
      </c>
      <c r="C190" s="47">
        <v>59753.18</v>
      </c>
      <c r="D190" s="51">
        <v>136</v>
      </c>
      <c r="E190" s="47">
        <v>0</v>
      </c>
      <c r="F190" s="48">
        <v>0</v>
      </c>
      <c r="G190" s="47">
        <v>59753.18</v>
      </c>
      <c r="H190" s="48">
        <v>136</v>
      </c>
    </row>
    <row r="191" spans="1:8" s="29" customFormat="1" ht="11.25" outlineLevel="2" x14ac:dyDescent="0.2">
      <c r="A191" s="42"/>
      <c r="B191" s="46" t="s">
        <v>5</v>
      </c>
      <c r="C191" s="47">
        <v>59753.18</v>
      </c>
      <c r="D191" s="51">
        <v>136</v>
      </c>
      <c r="E191" s="47">
        <v>0</v>
      </c>
      <c r="F191" s="48">
        <v>0</v>
      </c>
      <c r="G191" s="47">
        <v>59753.18</v>
      </c>
      <c r="H191" s="48">
        <v>136</v>
      </c>
    </row>
    <row r="192" spans="1:8" s="29" customFormat="1" ht="11.25" outlineLevel="2" x14ac:dyDescent="0.2">
      <c r="A192" s="42"/>
      <c r="B192" s="46" t="s">
        <v>6</v>
      </c>
      <c r="C192" s="47">
        <v>59753.18</v>
      </c>
      <c r="D192" s="51">
        <v>136</v>
      </c>
      <c r="E192" s="50">
        <v>0</v>
      </c>
      <c r="F192" s="49">
        <v>0</v>
      </c>
      <c r="G192" s="47">
        <v>59753.18</v>
      </c>
      <c r="H192" s="48">
        <v>136</v>
      </c>
    </row>
    <row r="193" spans="1:8" s="29" customFormat="1" ht="11.25" outlineLevel="2" x14ac:dyDescent="0.2">
      <c r="A193" s="42"/>
      <c r="B193" s="46" t="s">
        <v>7</v>
      </c>
      <c r="C193" s="47">
        <v>59753.18</v>
      </c>
      <c r="D193" s="51">
        <v>136</v>
      </c>
      <c r="E193" s="47">
        <v>0</v>
      </c>
      <c r="F193" s="48">
        <v>0</v>
      </c>
      <c r="G193" s="47">
        <v>59753.18</v>
      </c>
      <c r="H193" s="48">
        <v>136</v>
      </c>
    </row>
    <row r="194" spans="1:8" s="29" customFormat="1" ht="11.25" outlineLevel="2" x14ac:dyDescent="0.2">
      <c r="A194" s="42"/>
      <c r="B194" s="46" t="s">
        <v>8</v>
      </c>
      <c r="C194" s="47">
        <v>59753.18</v>
      </c>
      <c r="D194" s="51">
        <v>137</v>
      </c>
      <c r="E194" s="47">
        <v>-15156.78</v>
      </c>
      <c r="F194" s="48">
        <v>-35</v>
      </c>
      <c r="G194" s="47">
        <v>44596.4</v>
      </c>
      <c r="H194" s="48">
        <v>102</v>
      </c>
    </row>
    <row r="195" spans="1:8" s="29" customFormat="1" ht="11.25" outlineLevel="2" x14ac:dyDescent="0.2">
      <c r="A195" s="42"/>
      <c r="B195" s="46" t="s">
        <v>9</v>
      </c>
      <c r="C195" s="47">
        <v>59753.18</v>
      </c>
      <c r="D195" s="51">
        <v>137</v>
      </c>
      <c r="E195" s="47">
        <v>-26497.38</v>
      </c>
      <c r="F195" s="48">
        <v>-55</v>
      </c>
      <c r="G195" s="47">
        <v>33255.800000000003</v>
      </c>
      <c r="H195" s="48">
        <v>82</v>
      </c>
    </row>
    <row r="196" spans="1:8" s="29" customFormat="1" ht="11.25" outlineLevel="2" x14ac:dyDescent="0.2">
      <c r="A196" s="42"/>
      <c r="B196" s="46" t="s">
        <v>10</v>
      </c>
      <c r="C196" s="47">
        <v>59753.18</v>
      </c>
      <c r="D196" s="51">
        <v>137</v>
      </c>
      <c r="E196" s="47">
        <v>-26497.38</v>
      </c>
      <c r="F196" s="48">
        <v>-55</v>
      </c>
      <c r="G196" s="47">
        <v>33255.800000000003</v>
      </c>
      <c r="H196" s="48">
        <v>82</v>
      </c>
    </row>
    <row r="197" spans="1:8" s="29" customFormat="1" ht="11.25" outlineLevel="2" x14ac:dyDescent="0.2">
      <c r="A197" s="42"/>
      <c r="B197" s="46" t="s">
        <v>11</v>
      </c>
      <c r="C197" s="47">
        <v>59753.2</v>
      </c>
      <c r="D197" s="51">
        <v>137</v>
      </c>
      <c r="E197" s="47">
        <v>-26497.37</v>
      </c>
      <c r="F197" s="48">
        <v>-56</v>
      </c>
      <c r="G197" s="47">
        <v>33255.83</v>
      </c>
      <c r="H197" s="48">
        <v>81</v>
      </c>
    </row>
    <row r="198" spans="1:8" s="29" customFormat="1" ht="31.5" x14ac:dyDescent="0.2">
      <c r="A198" s="37" t="s">
        <v>145</v>
      </c>
      <c r="B198" s="37" t="s">
        <v>146</v>
      </c>
      <c r="C198" s="38">
        <v>657285</v>
      </c>
      <c r="D198" s="39">
        <v>1500</v>
      </c>
      <c r="E198" s="38">
        <v>-171256.88</v>
      </c>
      <c r="F198" s="39">
        <v>-257</v>
      </c>
      <c r="G198" s="40">
        <v>486028.12</v>
      </c>
      <c r="H198" s="41">
        <v>1243</v>
      </c>
    </row>
    <row r="199" spans="1:8" s="29" customFormat="1" ht="11.25" outlineLevel="2" x14ac:dyDescent="0.2">
      <c r="A199" s="42"/>
      <c r="B199" s="46" t="s">
        <v>14</v>
      </c>
      <c r="C199" s="47">
        <v>54773.75</v>
      </c>
      <c r="D199" s="51">
        <v>125</v>
      </c>
      <c r="E199" s="50">
        <v>-3755.07</v>
      </c>
      <c r="F199" s="49">
        <v>4</v>
      </c>
      <c r="G199" s="47">
        <v>51018.68</v>
      </c>
      <c r="H199" s="48">
        <v>129</v>
      </c>
    </row>
    <row r="200" spans="1:8" s="29" customFormat="1" ht="11.25" outlineLevel="2" x14ac:dyDescent="0.2">
      <c r="A200" s="42"/>
      <c r="B200" s="46" t="s">
        <v>15</v>
      </c>
      <c r="C200" s="47">
        <v>54773.75</v>
      </c>
      <c r="D200" s="51">
        <v>125</v>
      </c>
      <c r="E200" s="50">
        <v>-28921.59</v>
      </c>
      <c r="F200" s="49">
        <v>-59</v>
      </c>
      <c r="G200" s="47">
        <v>25852.16</v>
      </c>
      <c r="H200" s="48">
        <v>66</v>
      </c>
    </row>
    <row r="201" spans="1:8" s="29" customFormat="1" ht="11.25" outlineLevel="2" x14ac:dyDescent="0.2">
      <c r="A201" s="42"/>
      <c r="B201" s="46" t="s">
        <v>16</v>
      </c>
      <c r="C201" s="47">
        <v>54773.75</v>
      </c>
      <c r="D201" s="51">
        <v>125</v>
      </c>
      <c r="E201" s="47">
        <v>-4723.21</v>
      </c>
      <c r="F201" s="48">
        <v>3</v>
      </c>
      <c r="G201" s="47">
        <v>50050.54</v>
      </c>
      <c r="H201" s="48">
        <v>128</v>
      </c>
    </row>
    <row r="202" spans="1:8" s="29" customFormat="1" ht="11.25" outlineLevel="2" x14ac:dyDescent="0.2">
      <c r="A202" s="42"/>
      <c r="B202" s="46" t="s">
        <v>3</v>
      </c>
      <c r="C202" s="47">
        <v>54773.75</v>
      </c>
      <c r="D202" s="51">
        <v>125</v>
      </c>
      <c r="E202" s="50">
        <v>-22066.240000000002</v>
      </c>
      <c r="F202" s="49">
        <v>-43</v>
      </c>
      <c r="G202" s="47">
        <v>32707.51</v>
      </c>
      <c r="H202" s="48">
        <v>82</v>
      </c>
    </row>
    <row r="203" spans="1:8" s="29" customFormat="1" ht="11.25" outlineLevel="2" x14ac:dyDescent="0.2">
      <c r="A203" s="42"/>
      <c r="B203" s="46" t="s">
        <v>4</v>
      </c>
      <c r="C203" s="47">
        <v>54773.75</v>
      </c>
      <c r="D203" s="51">
        <v>125</v>
      </c>
      <c r="E203" s="47">
        <v>-7453.43</v>
      </c>
      <c r="F203" s="48">
        <v>-17</v>
      </c>
      <c r="G203" s="47">
        <v>47320.32</v>
      </c>
      <c r="H203" s="48">
        <v>108</v>
      </c>
    </row>
    <row r="204" spans="1:8" s="29" customFormat="1" ht="11.25" outlineLevel="2" x14ac:dyDescent="0.2">
      <c r="A204" s="42"/>
      <c r="B204" s="46" t="s">
        <v>5</v>
      </c>
      <c r="C204" s="47">
        <v>54773.75</v>
      </c>
      <c r="D204" s="51">
        <v>124</v>
      </c>
      <c r="E204" s="50">
        <v>-11189.86</v>
      </c>
      <c r="F204" s="49">
        <v>-13</v>
      </c>
      <c r="G204" s="47">
        <v>43583.89</v>
      </c>
      <c r="H204" s="48">
        <v>111</v>
      </c>
    </row>
    <row r="205" spans="1:8" s="29" customFormat="1" ht="11.25" outlineLevel="2" x14ac:dyDescent="0.2">
      <c r="A205" s="42"/>
      <c r="B205" s="46" t="s">
        <v>6</v>
      </c>
      <c r="C205" s="47">
        <v>54773.75</v>
      </c>
      <c r="D205" s="51">
        <v>126</v>
      </c>
      <c r="E205" s="47">
        <v>0</v>
      </c>
      <c r="F205" s="48">
        <v>0</v>
      </c>
      <c r="G205" s="47">
        <v>54773.75</v>
      </c>
      <c r="H205" s="48">
        <v>126</v>
      </c>
    </row>
    <row r="206" spans="1:8" s="29" customFormat="1" ht="11.25" outlineLevel="2" x14ac:dyDescent="0.2">
      <c r="A206" s="42"/>
      <c r="B206" s="46" t="s">
        <v>7</v>
      </c>
      <c r="C206" s="47">
        <v>54773.75</v>
      </c>
      <c r="D206" s="51">
        <v>125</v>
      </c>
      <c r="E206" s="47">
        <v>-11973.85</v>
      </c>
      <c r="F206" s="48">
        <v>-12</v>
      </c>
      <c r="G206" s="47">
        <v>42799.9</v>
      </c>
      <c r="H206" s="48">
        <v>113</v>
      </c>
    </row>
    <row r="207" spans="1:8" s="29" customFormat="1" ht="11.25" outlineLevel="2" x14ac:dyDescent="0.2">
      <c r="A207" s="42"/>
      <c r="B207" s="46" t="s">
        <v>8</v>
      </c>
      <c r="C207" s="47">
        <v>54773.75</v>
      </c>
      <c r="D207" s="51">
        <v>125</v>
      </c>
      <c r="E207" s="50">
        <v>-38359.410000000003</v>
      </c>
      <c r="F207" s="49">
        <v>-87</v>
      </c>
      <c r="G207" s="47">
        <v>16414.34</v>
      </c>
      <c r="H207" s="48">
        <v>38</v>
      </c>
    </row>
    <row r="208" spans="1:8" s="29" customFormat="1" ht="11.25" outlineLevel="2" x14ac:dyDescent="0.2">
      <c r="A208" s="42"/>
      <c r="B208" s="46" t="s">
        <v>9</v>
      </c>
      <c r="C208" s="47">
        <v>54773.75</v>
      </c>
      <c r="D208" s="51">
        <v>125</v>
      </c>
      <c r="E208" s="50">
        <v>-14271.4</v>
      </c>
      <c r="F208" s="49">
        <v>-12</v>
      </c>
      <c r="G208" s="47">
        <v>40502.35</v>
      </c>
      <c r="H208" s="48">
        <v>113</v>
      </c>
    </row>
    <row r="209" spans="1:8" s="29" customFormat="1" ht="11.25" outlineLevel="2" x14ac:dyDescent="0.2">
      <c r="A209" s="42"/>
      <c r="B209" s="46" t="s">
        <v>10</v>
      </c>
      <c r="C209" s="47">
        <v>54773.75</v>
      </c>
      <c r="D209" s="51">
        <v>125</v>
      </c>
      <c r="E209" s="50">
        <v>-14271.4</v>
      </c>
      <c r="F209" s="49">
        <v>-12</v>
      </c>
      <c r="G209" s="47">
        <v>40502.35</v>
      </c>
      <c r="H209" s="48">
        <v>113</v>
      </c>
    </row>
    <row r="210" spans="1:8" s="29" customFormat="1" ht="11.25" outlineLevel="2" x14ac:dyDescent="0.2">
      <c r="A210" s="42"/>
      <c r="B210" s="46" t="s">
        <v>11</v>
      </c>
      <c r="C210" s="47">
        <v>54773.75</v>
      </c>
      <c r="D210" s="51">
        <v>125</v>
      </c>
      <c r="E210" s="50">
        <v>-14271.42</v>
      </c>
      <c r="F210" s="49">
        <v>-9</v>
      </c>
      <c r="G210" s="47">
        <v>40502.33</v>
      </c>
      <c r="H210" s="48">
        <v>116</v>
      </c>
    </row>
    <row r="211" spans="1:8" s="29" customFormat="1" ht="21" x14ac:dyDescent="0.2">
      <c r="A211" s="37" t="s">
        <v>147</v>
      </c>
      <c r="B211" s="37" t="s">
        <v>148</v>
      </c>
      <c r="C211" s="38">
        <v>657285</v>
      </c>
      <c r="D211" s="39">
        <v>1500</v>
      </c>
      <c r="E211" s="38">
        <v>-655221.18999999994</v>
      </c>
      <c r="F211" s="39">
        <v>-1495</v>
      </c>
      <c r="G211" s="40">
        <v>2063.81</v>
      </c>
      <c r="H211" s="41">
        <v>5</v>
      </c>
    </row>
    <row r="212" spans="1:8" s="29" customFormat="1" ht="11.25" outlineLevel="2" x14ac:dyDescent="0.2">
      <c r="A212" s="42"/>
      <c r="B212" s="46" t="s">
        <v>15</v>
      </c>
      <c r="C212" s="47">
        <v>59753.18</v>
      </c>
      <c r="D212" s="51">
        <v>136</v>
      </c>
      <c r="E212" s="47">
        <v>-59753.18</v>
      </c>
      <c r="F212" s="48">
        <v>-136</v>
      </c>
      <c r="G212" s="47">
        <v>0</v>
      </c>
      <c r="H212" s="48">
        <v>0</v>
      </c>
    </row>
    <row r="213" spans="1:8" s="29" customFormat="1" ht="11.25" outlineLevel="2" x14ac:dyDescent="0.2">
      <c r="A213" s="42"/>
      <c r="B213" s="46" t="s">
        <v>16</v>
      </c>
      <c r="C213" s="47">
        <v>59753.18</v>
      </c>
      <c r="D213" s="51">
        <v>136</v>
      </c>
      <c r="E213" s="47">
        <v>-58054.22</v>
      </c>
      <c r="F213" s="48">
        <v>-132</v>
      </c>
      <c r="G213" s="47">
        <v>1698.96</v>
      </c>
      <c r="H213" s="48">
        <v>4</v>
      </c>
    </row>
    <row r="214" spans="1:8" s="29" customFormat="1" ht="11.25" outlineLevel="2" x14ac:dyDescent="0.2">
      <c r="A214" s="42"/>
      <c r="B214" s="46" t="s">
        <v>3</v>
      </c>
      <c r="C214" s="47">
        <v>59753.18</v>
      </c>
      <c r="D214" s="51">
        <v>136</v>
      </c>
      <c r="E214" s="47">
        <v>-59753.18</v>
      </c>
      <c r="F214" s="48">
        <v>-136</v>
      </c>
      <c r="G214" s="47">
        <v>0</v>
      </c>
      <c r="H214" s="48">
        <v>0</v>
      </c>
    </row>
    <row r="215" spans="1:8" s="29" customFormat="1" ht="11.25" outlineLevel="2" x14ac:dyDescent="0.2">
      <c r="A215" s="42"/>
      <c r="B215" s="46" t="s">
        <v>4</v>
      </c>
      <c r="C215" s="47">
        <v>59753.18</v>
      </c>
      <c r="D215" s="51">
        <v>136</v>
      </c>
      <c r="E215" s="47">
        <v>-59753.18</v>
      </c>
      <c r="F215" s="48">
        <v>-136</v>
      </c>
      <c r="G215" s="47">
        <v>0</v>
      </c>
      <c r="H215" s="48">
        <v>0</v>
      </c>
    </row>
    <row r="216" spans="1:8" s="29" customFormat="1" ht="11.25" outlineLevel="2" x14ac:dyDescent="0.2">
      <c r="A216" s="42"/>
      <c r="B216" s="46" t="s">
        <v>5</v>
      </c>
      <c r="C216" s="47">
        <v>59753.18</v>
      </c>
      <c r="D216" s="51">
        <v>136</v>
      </c>
      <c r="E216" s="47">
        <v>-59753.18</v>
      </c>
      <c r="F216" s="48">
        <v>-136</v>
      </c>
      <c r="G216" s="47">
        <v>0</v>
      </c>
      <c r="H216" s="48">
        <v>0</v>
      </c>
    </row>
    <row r="217" spans="1:8" s="29" customFormat="1" ht="11.25" outlineLevel="2" x14ac:dyDescent="0.2">
      <c r="A217" s="42"/>
      <c r="B217" s="46" t="s">
        <v>6</v>
      </c>
      <c r="C217" s="47">
        <v>59753.18</v>
      </c>
      <c r="D217" s="51">
        <v>136</v>
      </c>
      <c r="E217" s="47">
        <v>-59388.33</v>
      </c>
      <c r="F217" s="48">
        <v>-135</v>
      </c>
      <c r="G217" s="47">
        <v>364.85</v>
      </c>
      <c r="H217" s="48">
        <v>1</v>
      </c>
    </row>
    <row r="218" spans="1:8" s="29" customFormat="1" ht="11.25" outlineLevel="2" x14ac:dyDescent="0.2">
      <c r="A218" s="42"/>
      <c r="B218" s="46" t="s">
        <v>7</v>
      </c>
      <c r="C218" s="47">
        <v>59753.18</v>
      </c>
      <c r="D218" s="51">
        <v>136</v>
      </c>
      <c r="E218" s="47">
        <v>-59753.18</v>
      </c>
      <c r="F218" s="48">
        <v>-136</v>
      </c>
      <c r="G218" s="47">
        <v>0</v>
      </c>
      <c r="H218" s="48">
        <v>0</v>
      </c>
    </row>
    <row r="219" spans="1:8" s="29" customFormat="1" ht="11.25" outlineLevel="2" x14ac:dyDescent="0.2">
      <c r="A219" s="42"/>
      <c r="B219" s="46" t="s">
        <v>8</v>
      </c>
      <c r="C219" s="47">
        <v>59753.18</v>
      </c>
      <c r="D219" s="51">
        <v>137</v>
      </c>
      <c r="E219" s="47">
        <v>-59753.18</v>
      </c>
      <c r="F219" s="48">
        <v>-137</v>
      </c>
      <c r="G219" s="47">
        <v>0</v>
      </c>
      <c r="H219" s="48">
        <v>0</v>
      </c>
    </row>
    <row r="220" spans="1:8" s="29" customFormat="1" ht="11.25" outlineLevel="2" x14ac:dyDescent="0.2">
      <c r="A220" s="42"/>
      <c r="B220" s="46" t="s">
        <v>9</v>
      </c>
      <c r="C220" s="47">
        <v>59753.18</v>
      </c>
      <c r="D220" s="51">
        <v>137</v>
      </c>
      <c r="E220" s="47">
        <v>-59753.18</v>
      </c>
      <c r="F220" s="48">
        <v>-137</v>
      </c>
      <c r="G220" s="47">
        <v>0</v>
      </c>
      <c r="H220" s="48">
        <v>0</v>
      </c>
    </row>
    <row r="221" spans="1:8" s="29" customFormat="1" ht="11.25" outlineLevel="2" x14ac:dyDescent="0.2">
      <c r="A221" s="42"/>
      <c r="B221" s="46" t="s">
        <v>10</v>
      </c>
      <c r="C221" s="47">
        <v>59753.18</v>
      </c>
      <c r="D221" s="51">
        <v>137</v>
      </c>
      <c r="E221" s="47">
        <v>-59753.18</v>
      </c>
      <c r="F221" s="48">
        <v>-137</v>
      </c>
      <c r="G221" s="47">
        <v>0</v>
      </c>
      <c r="H221" s="48">
        <v>0</v>
      </c>
    </row>
    <row r="222" spans="1:8" s="29" customFormat="1" ht="11.25" outlineLevel="2" x14ac:dyDescent="0.2">
      <c r="A222" s="42"/>
      <c r="B222" s="46" t="s">
        <v>11</v>
      </c>
      <c r="C222" s="47">
        <v>59753.2</v>
      </c>
      <c r="D222" s="51">
        <v>137</v>
      </c>
      <c r="E222" s="47">
        <v>-59753.2</v>
      </c>
      <c r="F222" s="48">
        <v>-137</v>
      </c>
      <c r="G222" s="47">
        <v>0</v>
      </c>
      <c r="H222" s="48">
        <v>0</v>
      </c>
    </row>
    <row r="223" spans="1:8" s="29" customFormat="1" ht="31.5" x14ac:dyDescent="0.2">
      <c r="A223" s="37" t="s">
        <v>149</v>
      </c>
      <c r="B223" s="37" t="s">
        <v>150</v>
      </c>
      <c r="C223" s="38">
        <v>365799.6</v>
      </c>
      <c r="D223" s="43">
        <v>697</v>
      </c>
      <c r="E223" s="38">
        <v>-110212.22</v>
      </c>
      <c r="F223" s="39">
        <v>-210</v>
      </c>
      <c r="G223" s="40">
        <v>255587.38</v>
      </c>
      <c r="H223" s="41">
        <v>487</v>
      </c>
    </row>
    <row r="224" spans="1:8" s="29" customFormat="1" ht="11.25" outlineLevel="2" x14ac:dyDescent="0.2">
      <c r="A224" s="42"/>
      <c r="B224" s="46" t="s">
        <v>5</v>
      </c>
      <c r="C224" s="47">
        <v>7280.5</v>
      </c>
      <c r="D224" s="51">
        <v>1</v>
      </c>
      <c r="E224" s="47">
        <v>-7280.5</v>
      </c>
      <c r="F224" s="48">
        <v>-1</v>
      </c>
      <c r="G224" s="47">
        <v>0</v>
      </c>
      <c r="H224" s="48">
        <v>0</v>
      </c>
    </row>
    <row r="225" spans="1:8" s="29" customFormat="1" ht="11.25" outlineLevel="2" x14ac:dyDescent="0.2">
      <c r="A225" s="42"/>
      <c r="B225" s="46" t="s">
        <v>6</v>
      </c>
      <c r="C225" s="47">
        <v>59753.18</v>
      </c>
      <c r="D225" s="51">
        <v>115</v>
      </c>
      <c r="E225" s="47">
        <v>-59753.18</v>
      </c>
      <c r="F225" s="48">
        <v>-115</v>
      </c>
      <c r="G225" s="47">
        <v>0</v>
      </c>
      <c r="H225" s="48">
        <v>0</v>
      </c>
    </row>
    <row r="226" spans="1:8" s="29" customFormat="1" ht="11.25" outlineLevel="2" x14ac:dyDescent="0.2">
      <c r="A226" s="42"/>
      <c r="B226" s="46" t="s">
        <v>7</v>
      </c>
      <c r="C226" s="47">
        <v>59753.18</v>
      </c>
      <c r="D226" s="51">
        <v>115</v>
      </c>
      <c r="E226" s="47">
        <v>-43178.54</v>
      </c>
      <c r="F226" s="48">
        <v>-94</v>
      </c>
      <c r="G226" s="47">
        <v>16574.64</v>
      </c>
      <c r="H226" s="48">
        <v>21</v>
      </c>
    </row>
    <row r="227" spans="1:8" s="29" customFormat="1" ht="11.25" outlineLevel="2" x14ac:dyDescent="0.2">
      <c r="A227" s="42"/>
      <c r="B227" s="46" t="s">
        <v>8</v>
      </c>
      <c r="C227" s="47">
        <v>59753.18</v>
      </c>
      <c r="D227" s="51">
        <v>116</v>
      </c>
      <c r="E227" s="47">
        <v>0</v>
      </c>
      <c r="F227" s="48">
        <v>0</v>
      </c>
      <c r="G227" s="47">
        <v>59753.18</v>
      </c>
      <c r="H227" s="48">
        <v>116</v>
      </c>
    </row>
    <row r="228" spans="1:8" s="29" customFormat="1" ht="11.25" outlineLevel="2" x14ac:dyDescent="0.2">
      <c r="A228" s="42"/>
      <c r="B228" s="46" t="s">
        <v>9</v>
      </c>
      <c r="C228" s="47">
        <v>59753.18</v>
      </c>
      <c r="D228" s="51">
        <v>116</v>
      </c>
      <c r="E228" s="47">
        <v>0</v>
      </c>
      <c r="F228" s="48">
        <v>0</v>
      </c>
      <c r="G228" s="47">
        <v>59753.18</v>
      </c>
      <c r="H228" s="48">
        <v>116</v>
      </c>
    </row>
    <row r="229" spans="1:8" s="29" customFormat="1" ht="11.25" outlineLevel="2" x14ac:dyDescent="0.2">
      <c r="A229" s="42"/>
      <c r="B229" s="46" t="s">
        <v>10</v>
      </c>
      <c r="C229" s="47">
        <v>59753.18</v>
      </c>
      <c r="D229" s="51">
        <v>116</v>
      </c>
      <c r="E229" s="47">
        <v>0</v>
      </c>
      <c r="F229" s="48">
        <v>0</v>
      </c>
      <c r="G229" s="47">
        <v>59753.18</v>
      </c>
      <c r="H229" s="48">
        <v>116</v>
      </c>
    </row>
    <row r="230" spans="1:8" s="29" customFormat="1" ht="11.25" outlineLevel="2" x14ac:dyDescent="0.2">
      <c r="A230" s="42"/>
      <c r="B230" s="46" t="s">
        <v>11</v>
      </c>
      <c r="C230" s="47">
        <v>59753.2</v>
      </c>
      <c r="D230" s="51">
        <v>118</v>
      </c>
      <c r="E230" s="47">
        <v>0</v>
      </c>
      <c r="F230" s="48">
        <v>0</v>
      </c>
      <c r="G230" s="47">
        <v>59753.2</v>
      </c>
      <c r="H230" s="48">
        <v>118</v>
      </c>
    </row>
    <row r="231" spans="1:8" s="29" customFormat="1" ht="11.25" x14ac:dyDescent="0.2">
      <c r="A231" s="215" t="s">
        <v>25</v>
      </c>
      <c r="B231" s="216"/>
      <c r="C231" s="38">
        <v>181784286.59999999</v>
      </c>
      <c r="D231" s="39">
        <v>269016</v>
      </c>
      <c r="E231" s="38">
        <v>-18491797.359999999</v>
      </c>
      <c r="F231" s="39">
        <v>-36722</v>
      </c>
      <c r="G231" s="38">
        <v>163292489.24000001</v>
      </c>
      <c r="H231" s="39">
        <v>232294</v>
      </c>
    </row>
    <row r="236" spans="1:8" x14ac:dyDescent="0.25">
      <c r="E236" s="254"/>
      <c r="F236" s="254"/>
      <c r="G236" s="254"/>
      <c r="H236" s="254"/>
    </row>
    <row r="238" spans="1:8" x14ac:dyDescent="0.25">
      <c r="E238" s="254"/>
    </row>
  </sheetData>
  <mergeCells count="8">
    <mergeCell ref="A231:B231"/>
    <mergeCell ref="F1:H1"/>
    <mergeCell ref="B3:B4"/>
    <mergeCell ref="A2:H2"/>
    <mergeCell ref="C3:D3"/>
    <mergeCell ref="E3:F3"/>
    <mergeCell ref="G3:H3"/>
    <mergeCell ref="A3:A4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0"/>
  <sheetViews>
    <sheetView view="pageBreakPreview" zoomScale="140" zoomScaleNormal="100" zoomScaleSheetLayoutView="14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C18" sqref="C18"/>
    </sheetView>
  </sheetViews>
  <sheetFormatPr defaultColWidth="10.5" defaultRowHeight="11.25" x14ac:dyDescent="0.2"/>
  <cols>
    <col min="1" max="1" width="54.33203125" style="28" customWidth="1"/>
    <col min="2" max="2" width="18" style="28" customWidth="1"/>
    <col min="3" max="3" width="17" style="28" customWidth="1"/>
    <col min="4" max="16384" width="10.5" style="29"/>
  </cols>
  <sheetData>
    <row r="1" spans="1:3" s="28" customFormat="1" ht="38.25" customHeight="1" x14ac:dyDescent="0.2">
      <c r="B1" s="251" t="s">
        <v>284</v>
      </c>
      <c r="C1" s="251"/>
    </row>
    <row r="2" spans="1:3" ht="53.25" customHeight="1" x14ac:dyDescent="0.2">
      <c r="A2" s="250" t="s">
        <v>280</v>
      </c>
      <c r="B2" s="250"/>
      <c r="C2" s="250"/>
    </row>
    <row r="3" spans="1:3" ht="45" x14ac:dyDescent="0.2">
      <c r="A3" s="30" t="s">
        <v>236</v>
      </c>
      <c r="B3" s="31" t="s">
        <v>241</v>
      </c>
      <c r="C3" s="32" t="s">
        <v>247</v>
      </c>
    </row>
    <row r="4" spans="1:3" x14ac:dyDescent="0.2">
      <c r="A4" s="33" t="s">
        <v>103</v>
      </c>
      <c r="B4" s="34">
        <v>3508</v>
      </c>
      <c r="C4" s="34">
        <v>214093</v>
      </c>
    </row>
    <row r="5" spans="1:3" x14ac:dyDescent="0.2">
      <c r="A5" s="33" t="s">
        <v>2</v>
      </c>
      <c r="B5" s="34">
        <v>2874</v>
      </c>
      <c r="C5" s="34">
        <v>197575</v>
      </c>
    </row>
    <row r="6" spans="1:3" x14ac:dyDescent="0.2">
      <c r="A6" s="33" t="s">
        <v>162</v>
      </c>
      <c r="B6" s="34">
        <v>65412</v>
      </c>
      <c r="C6" s="34">
        <v>534308</v>
      </c>
    </row>
    <row r="7" spans="1:3" x14ac:dyDescent="0.2">
      <c r="A7" s="33" t="s">
        <v>78</v>
      </c>
      <c r="B7" s="34">
        <v>233509</v>
      </c>
      <c r="C7" s="34">
        <v>16371316</v>
      </c>
    </row>
    <row r="8" spans="1:3" x14ac:dyDescent="0.2">
      <c r="A8" s="33" t="s">
        <v>175</v>
      </c>
      <c r="B8" s="34">
        <v>77809</v>
      </c>
      <c r="C8" s="34">
        <v>5567429</v>
      </c>
    </row>
    <row r="9" spans="1:3" x14ac:dyDescent="0.2">
      <c r="A9" s="33" t="s">
        <v>107</v>
      </c>
      <c r="B9" s="34">
        <v>20712</v>
      </c>
      <c r="C9" s="34">
        <v>172168</v>
      </c>
    </row>
    <row r="10" spans="1:3" x14ac:dyDescent="0.2">
      <c r="A10" s="33" t="s">
        <v>13</v>
      </c>
      <c r="B10" s="34">
        <v>45433</v>
      </c>
      <c r="C10" s="34">
        <v>2596079</v>
      </c>
    </row>
    <row r="11" spans="1:3" x14ac:dyDescent="0.2">
      <c r="A11" s="33" t="s">
        <v>18</v>
      </c>
      <c r="B11" s="34">
        <v>12575</v>
      </c>
      <c r="C11" s="34">
        <v>778309</v>
      </c>
    </row>
    <row r="12" spans="1:3" x14ac:dyDescent="0.2">
      <c r="A12" s="33" t="s">
        <v>20</v>
      </c>
      <c r="B12" s="34">
        <v>54492</v>
      </c>
      <c r="C12" s="34">
        <v>2970995</v>
      </c>
    </row>
    <row r="13" spans="1:3" x14ac:dyDescent="0.2">
      <c r="A13" s="33" t="s">
        <v>22</v>
      </c>
      <c r="B13" s="34">
        <v>31418</v>
      </c>
      <c r="C13" s="34">
        <v>1846725</v>
      </c>
    </row>
    <row r="14" spans="1:3" x14ac:dyDescent="0.2">
      <c r="A14" s="33" t="s">
        <v>132</v>
      </c>
      <c r="B14" s="34">
        <v>21319</v>
      </c>
      <c r="C14" s="34">
        <v>1205980</v>
      </c>
    </row>
    <row r="15" spans="1:3" x14ac:dyDescent="0.2">
      <c r="A15" s="33" t="s">
        <v>181</v>
      </c>
      <c r="B15" s="34">
        <v>8664</v>
      </c>
      <c r="C15" s="34">
        <v>496006</v>
      </c>
    </row>
    <row r="16" spans="1:3" x14ac:dyDescent="0.2">
      <c r="A16" s="33" t="s">
        <v>183</v>
      </c>
      <c r="B16" s="34">
        <v>6067</v>
      </c>
      <c r="C16" s="34">
        <v>353904</v>
      </c>
    </row>
    <row r="17" spans="1:3" x14ac:dyDescent="0.2">
      <c r="A17" s="33" t="s">
        <v>185</v>
      </c>
      <c r="B17" s="34">
        <v>8181</v>
      </c>
      <c r="C17" s="34">
        <v>488562</v>
      </c>
    </row>
    <row r="18" spans="1:3" x14ac:dyDescent="0.2">
      <c r="A18" s="33" t="s">
        <v>187</v>
      </c>
      <c r="B18" s="34">
        <v>6647</v>
      </c>
      <c r="C18" s="34">
        <v>385205</v>
      </c>
    </row>
    <row r="19" spans="1:3" x14ac:dyDescent="0.2">
      <c r="A19" s="33" t="s">
        <v>134</v>
      </c>
      <c r="B19" s="34">
        <v>24673</v>
      </c>
      <c r="C19" s="34">
        <v>1309108</v>
      </c>
    </row>
    <row r="20" spans="1:3" x14ac:dyDescent="0.2">
      <c r="A20" s="33" t="s">
        <v>118</v>
      </c>
      <c r="B20" s="34">
        <v>22418</v>
      </c>
      <c r="C20" s="34">
        <v>1180476</v>
      </c>
    </row>
    <row r="21" spans="1:3" x14ac:dyDescent="0.2">
      <c r="A21" s="33" t="s">
        <v>242</v>
      </c>
      <c r="B21" s="34">
        <v>6015</v>
      </c>
      <c r="C21" s="34">
        <v>351967</v>
      </c>
    </row>
    <row r="22" spans="1:3" x14ac:dyDescent="0.2">
      <c r="A22" s="33" t="s">
        <v>189</v>
      </c>
      <c r="B22" s="34">
        <v>11020</v>
      </c>
      <c r="C22" s="34">
        <v>644836</v>
      </c>
    </row>
    <row r="23" spans="1:3" x14ac:dyDescent="0.2">
      <c r="A23" s="33" t="s">
        <v>191</v>
      </c>
      <c r="B23" s="34">
        <v>7060</v>
      </c>
      <c r="C23" s="34">
        <v>404338</v>
      </c>
    </row>
    <row r="24" spans="1:3" x14ac:dyDescent="0.2">
      <c r="A24" s="33" t="s">
        <v>136</v>
      </c>
      <c r="B24" s="34">
        <v>18005</v>
      </c>
      <c r="C24" s="34">
        <v>958436</v>
      </c>
    </row>
    <row r="25" spans="1:3" x14ac:dyDescent="0.2">
      <c r="A25" s="33" t="s">
        <v>193</v>
      </c>
      <c r="B25" s="34">
        <v>7110</v>
      </c>
      <c r="C25" s="34">
        <v>417417</v>
      </c>
    </row>
    <row r="26" spans="1:3" x14ac:dyDescent="0.2">
      <c r="A26" s="33" t="s">
        <v>138</v>
      </c>
      <c r="B26" s="34">
        <v>13246</v>
      </c>
      <c r="C26" s="34">
        <v>694091</v>
      </c>
    </row>
    <row r="27" spans="1:3" x14ac:dyDescent="0.2">
      <c r="A27" s="33" t="s">
        <v>140</v>
      </c>
      <c r="B27" s="34">
        <v>15050</v>
      </c>
      <c r="C27" s="34">
        <v>793435</v>
      </c>
    </row>
    <row r="28" spans="1:3" x14ac:dyDescent="0.2">
      <c r="A28" s="33" t="s">
        <v>142</v>
      </c>
      <c r="B28" s="34">
        <v>8855</v>
      </c>
      <c r="C28" s="34">
        <v>496573</v>
      </c>
    </row>
    <row r="29" spans="1:3" x14ac:dyDescent="0.2">
      <c r="A29" s="33" t="s">
        <v>120</v>
      </c>
      <c r="B29" s="34">
        <v>38651</v>
      </c>
      <c r="C29" s="34">
        <v>1839981</v>
      </c>
    </row>
    <row r="30" spans="1:3" x14ac:dyDescent="0.2">
      <c r="A30" s="33" t="s">
        <v>144</v>
      </c>
      <c r="B30" s="34">
        <v>10940</v>
      </c>
      <c r="C30" s="34">
        <v>553655</v>
      </c>
    </row>
    <row r="31" spans="1:3" x14ac:dyDescent="0.2">
      <c r="A31" s="33" t="s">
        <v>195</v>
      </c>
      <c r="B31" s="34">
        <v>10781</v>
      </c>
      <c r="C31" s="34">
        <v>577062</v>
      </c>
    </row>
    <row r="32" spans="1:3" x14ac:dyDescent="0.2">
      <c r="A32" s="33" t="s">
        <v>197</v>
      </c>
      <c r="B32" s="34">
        <v>11187</v>
      </c>
      <c r="C32" s="34">
        <v>578572</v>
      </c>
    </row>
    <row r="33" spans="1:3" x14ac:dyDescent="0.2">
      <c r="A33" s="33" t="s">
        <v>146</v>
      </c>
      <c r="B33" s="34">
        <v>18548</v>
      </c>
      <c r="C33" s="34">
        <v>964357</v>
      </c>
    </row>
    <row r="34" spans="1:3" x14ac:dyDescent="0.2">
      <c r="A34" s="33" t="s">
        <v>230</v>
      </c>
      <c r="B34" s="34">
        <v>5384</v>
      </c>
      <c r="C34" s="34">
        <v>324919</v>
      </c>
    </row>
    <row r="35" spans="1:3" x14ac:dyDescent="0.2">
      <c r="A35" s="33" t="s">
        <v>148</v>
      </c>
      <c r="B35" s="34">
        <v>32361</v>
      </c>
      <c r="C35" s="34">
        <v>1678808</v>
      </c>
    </row>
    <row r="36" spans="1:3" x14ac:dyDescent="0.2">
      <c r="A36" s="33" t="s">
        <v>150</v>
      </c>
      <c r="B36" s="34">
        <v>28871</v>
      </c>
      <c r="C36" s="34">
        <v>1540772</v>
      </c>
    </row>
    <row r="37" spans="1:3" x14ac:dyDescent="0.2">
      <c r="A37" s="33" t="s">
        <v>199</v>
      </c>
      <c r="B37" s="34">
        <v>10053</v>
      </c>
      <c r="C37" s="34">
        <v>520343</v>
      </c>
    </row>
    <row r="38" spans="1:3" x14ac:dyDescent="0.2">
      <c r="A38" s="33" t="s">
        <v>201</v>
      </c>
      <c r="B38" s="34">
        <v>12893</v>
      </c>
      <c r="C38" s="34">
        <v>651698</v>
      </c>
    </row>
    <row r="39" spans="1:3" x14ac:dyDescent="0.2">
      <c r="A39" s="33" t="s">
        <v>203</v>
      </c>
      <c r="B39" s="34">
        <v>8314</v>
      </c>
      <c r="C39" s="34">
        <v>485157</v>
      </c>
    </row>
    <row r="40" spans="1:3" x14ac:dyDescent="0.2">
      <c r="A40" s="33" t="s">
        <v>152</v>
      </c>
      <c r="B40" s="34">
        <v>7954</v>
      </c>
      <c r="C40" s="34">
        <v>471354</v>
      </c>
    </row>
    <row r="41" spans="1:3" x14ac:dyDescent="0.2">
      <c r="A41" s="33" t="s">
        <v>205</v>
      </c>
      <c r="B41" s="34">
        <v>4145</v>
      </c>
      <c r="C41" s="34">
        <v>252124</v>
      </c>
    </row>
    <row r="42" spans="1:3" x14ac:dyDescent="0.2">
      <c r="A42" s="33" t="s">
        <v>243</v>
      </c>
      <c r="B42" s="34">
        <v>6354</v>
      </c>
      <c r="C42" s="34">
        <v>441370</v>
      </c>
    </row>
    <row r="43" spans="1:3" x14ac:dyDescent="0.2">
      <c r="A43" s="33" t="s">
        <v>209</v>
      </c>
      <c r="B43" s="34">
        <v>12172</v>
      </c>
      <c r="C43" s="34">
        <v>821204</v>
      </c>
    </row>
    <row r="44" spans="1:3" x14ac:dyDescent="0.2">
      <c r="A44" s="33" t="s">
        <v>211</v>
      </c>
      <c r="B44" s="34">
        <v>4533</v>
      </c>
      <c r="C44" s="34">
        <v>294399</v>
      </c>
    </row>
    <row r="45" spans="1:3" x14ac:dyDescent="0.2">
      <c r="A45" s="33" t="s">
        <v>213</v>
      </c>
      <c r="B45" s="34">
        <v>2289</v>
      </c>
      <c r="C45" s="34">
        <v>172261</v>
      </c>
    </row>
    <row r="46" spans="1:3" x14ac:dyDescent="0.2">
      <c r="A46" s="33" t="s">
        <v>244</v>
      </c>
      <c r="B46" s="35">
        <v>847</v>
      </c>
      <c r="C46" s="34">
        <v>53706</v>
      </c>
    </row>
    <row r="47" spans="1:3" x14ac:dyDescent="0.2">
      <c r="A47" s="33" t="s">
        <v>281</v>
      </c>
      <c r="B47" s="34">
        <v>1665</v>
      </c>
      <c r="C47" s="34">
        <v>103047</v>
      </c>
    </row>
    <row r="48" spans="1:3" x14ac:dyDescent="0.2">
      <c r="A48" s="33" t="s">
        <v>221</v>
      </c>
      <c r="B48" s="34">
        <v>2944</v>
      </c>
      <c r="C48" s="34">
        <v>181490</v>
      </c>
    </row>
    <row r="49" spans="1:3" x14ac:dyDescent="0.2">
      <c r="A49" s="33" t="s">
        <v>245</v>
      </c>
      <c r="B49" s="34">
        <v>17311</v>
      </c>
      <c r="C49" s="34">
        <v>886049</v>
      </c>
    </row>
    <row r="50" spans="1:3" s="28" customFormat="1" x14ac:dyDescent="0.2">
      <c r="A50" s="33" t="s">
        <v>246</v>
      </c>
      <c r="B50" s="34">
        <v>980269</v>
      </c>
      <c r="C50" s="34">
        <v>54821659</v>
      </c>
    </row>
  </sheetData>
  <mergeCells count="2">
    <mergeCell ref="A2:C2"/>
    <mergeCell ref="B1:C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"/>
  <sheetViews>
    <sheetView view="pageBreakPreview" zoomScale="140" zoomScaleNormal="100" zoomScaleSheetLayoutView="140" workbookViewId="0">
      <selection activeCell="F13" sqref="F13"/>
    </sheetView>
  </sheetViews>
  <sheetFormatPr defaultColWidth="10.5" defaultRowHeight="11.25" x14ac:dyDescent="0.2"/>
  <cols>
    <col min="1" max="1" width="54.33203125" style="28" customWidth="1"/>
    <col min="2" max="2" width="18" style="28" customWidth="1"/>
    <col min="3" max="3" width="17" style="28" customWidth="1"/>
    <col min="4" max="16384" width="10.5" style="29"/>
  </cols>
  <sheetData>
    <row r="1" spans="1:3" s="28" customFormat="1" ht="51" customHeight="1" x14ac:dyDescent="0.2">
      <c r="B1" s="251" t="s">
        <v>283</v>
      </c>
      <c r="C1" s="251"/>
    </row>
    <row r="2" spans="1:3" ht="57.75" customHeight="1" x14ac:dyDescent="0.2">
      <c r="A2" s="250" t="s">
        <v>248</v>
      </c>
      <c r="B2" s="250"/>
      <c r="C2" s="250"/>
    </row>
    <row r="3" spans="1:3" ht="44.1" customHeight="1" x14ac:dyDescent="0.2">
      <c r="A3" s="30" t="s">
        <v>236</v>
      </c>
      <c r="B3" s="31" t="s">
        <v>241</v>
      </c>
      <c r="C3" s="32" t="s">
        <v>247</v>
      </c>
    </row>
    <row r="4" spans="1:3" ht="11.1" customHeight="1" x14ac:dyDescent="0.2">
      <c r="A4" s="33" t="s">
        <v>249</v>
      </c>
      <c r="B4" s="34">
        <v>491357</v>
      </c>
      <c r="C4" s="34">
        <v>27943062</v>
      </c>
    </row>
    <row r="5" spans="1:3" ht="11.1" customHeight="1" x14ac:dyDescent="0.2">
      <c r="A5" s="33" t="s">
        <v>103</v>
      </c>
      <c r="B5" s="34">
        <v>4551</v>
      </c>
      <c r="C5" s="34">
        <v>192108</v>
      </c>
    </row>
    <row r="6" spans="1:3" ht="11.1" customHeight="1" x14ac:dyDescent="0.2">
      <c r="A6" s="33" t="s">
        <v>177</v>
      </c>
      <c r="B6" s="34">
        <v>27967</v>
      </c>
      <c r="C6" s="34">
        <v>1366841</v>
      </c>
    </row>
    <row r="7" spans="1:3" ht="11.1" customHeight="1" x14ac:dyDescent="0.2">
      <c r="A7" s="33" t="s">
        <v>80</v>
      </c>
      <c r="B7" s="34">
        <v>32338</v>
      </c>
      <c r="C7" s="34">
        <v>1590680</v>
      </c>
    </row>
    <row r="8" spans="1:3" ht="11.1" customHeight="1" x14ac:dyDescent="0.2">
      <c r="A8" s="33" t="s">
        <v>250</v>
      </c>
      <c r="B8" s="34">
        <v>113661</v>
      </c>
      <c r="C8" s="34">
        <v>5345951</v>
      </c>
    </row>
    <row r="9" spans="1:3" ht="11.1" customHeight="1" x14ac:dyDescent="0.2">
      <c r="A9" s="33" t="s">
        <v>13</v>
      </c>
      <c r="B9" s="34">
        <v>4269</v>
      </c>
      <c r="C9" s="34">
        <v>206183</v>
      </c>
    </row>
    <row r="10" spans="1:3" ht="11.1" customHeight="1" x14ac:dyDescent="0.2">
      <c r="A10" s="33" t="s">
        <v>251</v>
      </c>
      <c r="B10" s="34">
        <v>78370</v>
      </c>
      <c r="C10" s="34">
        <v>4452135</v>
      </c>
    </row>
    <row r="11" spans="1:3" ht="11.1" customHeight="1" x14ac:dyDescent="0.2">
      <c r="A11" s="33" t="s">
        <v>18</v>
      </c>
      <c r="B11" s="34">
        <v>22845</v>
      </c>
      <c r="C11" s="34">
        <v>1149218</v>
      </c>
    </row>
    <row r="12" spans="1:3" ht="11.1" customHeight="1" x14ac:dyDescent="0.2">
      <c r="A12" s="33" t="s">
        <v>20</v>
      </c>
      <c r="B12" s="34">
        <v>97684</v>
      </c>
      <c r="C12" s="34">
        <v>4621756</v>
      </c>
    </row>
    <row r="13" spans="1:3" ht="11.1" customHeight="1" x14ac:dyDescent="0.2">
      <c r="A13" s="33" t="s">
        <v>252</v>
      </c>
      <c r="B13" s="34">
        <v>60127</v>
      </c>
      <c r="C13" s="34">
        <v>2958298</v>
      </c>
    </row>
    <row r="14" spans="1:3" ht="11.1" customHeight="1" x14ac:dyDescent="0.2">
      <c r="A14" s="33" t="s">
        <v>132</v>
      </c>
      <c r="B14" s="34">
        <v>38198</v>
      </c>
      <c r="C14" s="34">
        <v>1805810</v>
      </c>
    </row>
    <row r="15" spans="1:3" ht="11.1" customHeight="1" x14ac:dyDescent="0.2">
      <c r="A15" s="33" t="s">
        <v>181</v>
      </c>
      <c r="B15" s="34">
        <v>15524</v>
      </c>
      <c r="C15" s="34">
        <v>737093</v>
      </c>
    </row>
    <row r="16" spans="1:3" ht="11.1" customHeight="1" x14ac:dyDescent="0.2">
      <c r="A16" s="33" t="s">
        <v>183</v>
      </c>
      <c r="B16" s="34">
        <v>11482</v>
      </c>
      <c r="C16" s="34">
        <v>544333</v>
      </c>
    </row>
    <row r="17" spans="1:3" ht="11.1" customHeight="1" x14ac:dyDescent="0.2">
      <c r="A17" s="33" t="s">
        <v>185</v>
      </c>
      <c r="B17" s="34">
        <v>14117</v>
      </c>
      <c r="C17" s="34">
        <v>685945</v>
      </c>
    </row>
    <row r="18" spans="1:3" ht="11.1" customHeight="1" x14ac:dyDescent="0.2">
      <c r="A18" s="33" t="s">
        <v>187</v>
      </c>
      <c r="B18" s="34">
        <v>12556</v>
      </c>
      <c r="C18" s="34">
        <v>597383</v>
      </c>
    </row>
    <row r="19" spans="1:3" ht="11.1" customHeight="1" x14ac:dyDescent="0.2">
      <c r="A19" s="33" t="s">
        <v>134</v>
      </c>
      <c r="B19" s="34">
        <v>45655</v>
      </c>
      <c r="C19" s="34">
        <v>2057708</v>
      </c>
    </row>
    <row r="20" spans="1:3" ht="11.1" customHeight="1" x14ac:dyDescent="0.2">
      <c r="A20" s="33" t="s">
        <v>118</v>
      </c>
      <c r="B20" s="34">
        <v>40471</v>
      </c>
      <c r="C20" s="34">
        <v>1782748</v>
      </c>
    </row>
    <row r="21" spans="1:3" ht="11.1" customHeight="1" x14ac:dyDescent="0.2">
      <c r="A21" s="33" t="s">
        <v>242</v>
      </c>
      <c r="B21" s="34">
        <v>11891</v>
      </c>
      <c r="C21" s="34">
        <v>567488</v>
      </c>
    </row>
    <row r="22" spans="1:3" ht="11.1" customHeight="1" x14ac:dyDescent="0.2">
      <c r="A22" s="33" t="s">
        <v>189</v>
      </c>
      <c r="B22" s="34">
        <v>20749</v>
      </c>
      <c r="C22" s="34">
        <v>922882</v>
      </c>
    </row>
    <row r="23" spans="1:3" ht="11.1" customHeight="1" x14ac:dyDescent="0.2">
      <c r="A23" s="33" t="s">
        <v>191</v>
      </c>
      <c r="B23" s="34">
        <v>14315</v>
      </c>
      <c r="C23" s="34">
        <v>675023</v>
      </c>
    </row>
    <row r="24" spans="1:3" ht="11.1" customHeight="1" x14ac:dyDescent="0.2">
      <c r="A24" s="33" t="s">
        <v>136</v>
      </c>
      <c r="B24" s="34">
        <v>35297</v>
      </c>
      <c r="C24" s="34">
        <v>1564657</v>
      </c>
    </row>
    <row r="25" spans="1:3" ht="11.1" customHeight="1" x14ac:dyDescent="0.2">
      <c r="A25" s="33" t="s">
        <v>193</v>
      </c>
      <c r="B25" s="34">
        <v>13904</v>
      </c>
      <c r="C25" s="34">
        <v>657753</v>
      </c>
    </row>
    <row r="26" spans="1:3" ht="11.1" customHeight="1" x14ac:dyDescent="0.2">
      <c r="A26" s="33" t="s">
        <v>138</v>
      </c>
      <c r="B26" s="34">
        <v>24789</v>
      </c>
      <c r="C26" s="34">
        <v>1097265</v>
      </c>
    </row>
    <row r="27" spans="1:3" ht="11.1" customHeight="1" x14ac:dyDescent="0.2">
      <c r="A27" s="33" t="s">
        <v>140</v>
      </c>
      <c r="B27" s="34">
        <v>24493</v>
      </c>
      <c r="C27" s="34">
        <v>1108799</v>
      </c>
    </row>
    <row r="28" spans="1:3" ht="11.1" customHeight="1" x14ac:dyDescent="0.2">
      <c r="A28" s="33" t="s">
        <v>142</v>
      </c>
      <c r="B28" s="34">
        <v>17128</v>
      </c>
      <c r="C28" s="34">
        <v>811211</v>
      </c>
    </row>
    <row r="29" spans="1:3" ht="11.1" customHeight="1" x14ac:dyDescent="0.2">
      <c r="A29" s="33" t="s">
        <v>120</v>
      </c>
      <c r="B29" s="34">
        <v>57409</v>
      </c>
      <c r="C29" s="34">
        <v>2394483</v>
      </c>
    </row>
    <row r="30" spans="1:3" ht="11.1" customHeight="1" x14ac:dyDescent="0.2">
      <c r="A30" s="33" t="s">
        <v>144</v>
      </c>
      <c r="B30" s="34">
        <v>21851</v>
      </c>
      <c r="C30" s="34">
        <v>943071</v>
      </c>
    </row>
    <row r="31" spans="1:3" ht="11.1" customHeight="1" x14ac:dyDescent="0.2">
      <c r="A31" s="33" t="s">
        <v>195</v>
      </c>
      <c r="B31" s="34">
        <v>19989</v>
      </c>
      <c r="C31" s="34">
        <v>895907</v>
      </c>
    </row>
    <row r="32" spans="1:3" ht="11.1" customHeight="1" x14ac:dyDescent="0.2">
      <c r="A32" s="33" t="s">
        <v>197</v>
      </c>
      <c r="B32" s="34">
        <v>18974</v>
      </c>
      <c r="C32" s="34">
        <v>849702</v>
      </c>
    </row>
    <row r="33" spans="1:3" ht="11.1" customHeight="1" x14ac:dyDescent="0.2">
      <c r="A33" s="33" t="s">
        <v>146</v>
      </c>
      <c r="B33" s="34">
        <v>34738</v>
      </c>
      <c r="C33" s="34">
        <v>1542685</v>
      </c>
    </row>
    <row r="34" spans="1:3" ht="11.1" customHeight="1" x14ac:dyDescent="0.2">
      <c r="A34" s="33" t="s">
        <v>230</v>
      </c>
      <c r="B34" s="34">
        <v>10181</v>
      </c>
      <c r="C34" s="34">
        <v>480644</v>
      </c>
    </row>
    <row r="35" spans="1:3" ht="11.1" customHeight="1" x14ac:dyDescent="0.2">
      <c r="A35" s="33" t="s">
        <v>148</v>
      </c>
      <c r="B35" s="34">
        <v>61155</v>
      </c>
      <c r="C35" s="34">
        <v>2752688</v>
      </c>
    </row>
    <row r="36" spans="1:3" ht="11.1" customHeight="1" x14ac:dyDescent="0.2">
      <c r="A36" s="33" t="s">
        <v>150</v>
      </c>
      <c r="B36" s="34">
        <v>56053</v>
      </c>
      <c r="C36" s="34">
        <v>2513089</v>
      </c>
    </row>
    <row r="37" spans="1:3" ht="11.1" customHeight="1" x14ac:dyDescent="0.2">
      <c r="A37" s="33" t="s">
        <v>199</v>
      </c>
      <c r="B37" s="34">
        <v>20356</v>
      </c>
      <c r="C37" s="34">
        <v>891712</v>
      </c>
    </row>
    <row r="38" spans="1:3" ht="11.1" customHeight="1" x14ac:dyDescent="0.2">
      <c r="A38" s="33" t="s">
        <v>201</v>
      </c>
      <c r="B38" s="34">
        <v>22806</v>
      </c>
      <c r="C38" s="34">
        <v>1008691</v>
      </c>
    </row>
    <row r="39" spans="1:3" ht="11.1" customHeight="1" x14ac:dyDescent="0.2">
      <c r="A39" s="33" t="s">
        <v>203</v>
      </c>
      <c r="B39" s="34">
        <v>15437</v>
      </c>
      <c r="C39" s="34">
        <v>736910</v>
      </c>
    </row>
    <row r="40" spans="1:3" ht="11.1" customHeight="1" x14ac:dyDescent="0.2">
      <c r="A40" s="33" t="s">
        <v>152</v>
      </c>
      <c r="B40" s="34">
        <v>14302</v>
      </c>
      <c r="C40" s="34">
        <v>693420</v>
      </c>
    </row>
    <row r="41" spans="1:3" ht="11.1" customHeight="1" x14ac:dyDescent="0.2">
      <c r="A41" s="33" t="s">
        <v>205</v>
      </c>
      <c r="B41" s="34">
        <v>7134</v>
      </c>
      <c r="C41" s="34">
        <v>280058</v>
      </c>
    </row>
    <row r="42" spans="1:3" ht="11.1" customHeight="1" x14ac:dyDescent="0.2">
      <c r="A42" s="33" t="s">
        <v>243</v>
      </c>
      <c r="B42" s="34">
        <v>9855</v>
      </c>
      <c r="C42" s="34">
        <v>435887</v>
      </c>
    </row>
    <row r="43" spans="1:3" ht="11.1" customHeight="1" x14ac:dyDescent="0.2">
      <c r="A43" s="33" t="s">
        <v>209</v>
      </c>
      <c r="B43" s="34">
        <v>23536</v>
      </c>
      <c r="C43" s="34">
        <v>1070594</v>
      </c>
    </row>
    <row r="44" spans="1:3" ht="11.1" customHeight="1" x14ac:dyDescent="0.2">
      <c r="A44" s="33" t="s">
        <v>211</v>
      </c>
      <c r="B44" s="34">
        <v>6554</v>
      </c>
      <c r="C44" s="34">
        <v>280915</v>
      </c>
    </row>
    <row r="45" spans="1:3" ht="11.1" customHeight="1" x14ac:dyDescent="0.2">
      <c r="A45" s="33" t="s">
        <v>213</v>
      </c>
      <c r="B45" s="34">
        <v>4007</v>
      </c>
      <c r="C45" s="34">
        <v>180085</v>
      </c>
    </row>
    <row r="46" spans="1:3" ht="11.1" customHeight="1" x14ac:dyDescent="0.2">
      <c r="A46" s="33" t="s">
        <v>219</v>
      </c>
      <c r="B46" s="35">
        <v>67</v>
      </c>
      <c r="C46" s="34">
        <v>3151</v>
      </c>
    </row>
    <row r="47" spans="1:3" ht="11.1" customHeight="1" x14ac:dyDescent="0.2">
      <c r="A47" s="33" t="s">
        <v>253</v>
      </c>
      <c r="B47" s="34">
        <v>7120</v>
      </c>
      <c r="C47" s="34">
        <v>297520</v>
      </c>
    </row>
    <row r="48" spans="1:3" ht="11.1" customHeight="1" x14ac:dyDescent="0.2">
      <c r="A48" s="33" t="s">
        <v>254</v>
      </c>
      <c r="B48" s="35">
        <v>673</v>
      </c>
      <c r="C48" s="34">
        <v>29194</v>
      </c>
    </row>
    <row r="49" spans="1:3" ht="11.1" customHeight="1" x14ac:dyDescent="0.2">
      <c r="A49" s="33" t="s">
        <v>255</v>
      </c>
      <c r="B49" s="34">
        <v>9677</v>
      </c>
      <c r="C49" s="34">
        <v>420177</v>
      </c>
    </row>
    <row r="50" spans="1:3" ht="11.1" customHeight="1" x14ac:dyDescent="0.2">
      <c r="A50" s="33" t="s">
        <v>256</v>
      </c>
      <c r="B50" s="34">
        <v>2829</v>
      </c>
      <c r="C50" s="34">
        <v>118137</v>
      </c>
    </row>
    <row r="51" spans="1:3" ht="11.1" customHeight="1" x14ac:dyDescent="0.2">
      <c r="A51" s="33" t="s">
        <v>257</v>
      </c>
      <c r="B51" s="34">
        <v>2208</v>
      </c>
      <c r="C51" s="34">
        <v>101408</v>
      </c>
    </row>
    <row r="52" spans="1:3" ht="11.1" customHeight="1" x14ac:dyDescent="0.2">
      <c r="A52" s="33" t="s">
        <v>258</v>
      </c>
      <c r="B52" s="34">
        <v>2231</v>
      </c>
      <c r="C52" s="34">
        <v>97042</v>
      </c>
    </row>
    <row r="53" spans="1:3" ht="11.1" customHeight="1" x14ac:dyDescent="0.2">
      <c r="A53" s="33" t="s">
        <v>259</v>
      </c>
      <c r="B53" s="34">
        <v>1203</v>
      </c>
      <c r="C53" s="34">
        <v>53280</v>
      </c>
    </row>
    <row r="54" spans="1:3" ht="11.1" customHeight="1" x14ac:dyDescent="0.2">
      <c r="A54" s="33" t="s">
        <v>260</v>
      </c>
      <c r="B54" s="34">
        <v>5221</v>
      </c>
      <c r="C54" s="34">
        <v>221488</v>
      </c>
    </row>
    <row r="55" spans="1:3" ht="11.1" customHeight="1" x14ac:dyDescent="0.2">
      <c r="A55" s="33" t="s">
        <v>261</v>
      </c>
      <c r="B55" s="34">
        <v>2417</v>
      </c>
      <c r="C55" s="34">
        <v>99617</v>
      </c>
    </row>
    <row r="56" spans="1:3" ht="11.1" customHeight="1" x14ac:dyDescent="0.2">
      <c r="A56" s="33" t="s">
        <v>262</v>
      </c>
      <c r="B56" s="34">
        <v>2068</v>
      </c>
      <c r="C56" s="34">
        <v>99983</v>
      </c>
    </row>
    <row r="57" spans="1:3" ht="11.1" customHeight="1" x14ac:dyDescent="0.2">
      <c r="A57" s="33" t="s">
        <v>263</v>
      </c>
      <c r="B57" s="34">
        <v>2075</v>
      </c>
      <c r="C57" s="34">
        <v>89373</v>
      </c>
    </row>
    <row r="58" spans="1:3" ht="11.1" customHeight="1" x14ac:dyDescent="0.2">
      <c r="A58" s="33" t="s">
        <v>264</v>
      </c>
      <c r="B58" s="34">
        <v>9153</v>
      </c>
      <c r="C58" s="34">
        <v>385905</v>
      </c>
    </row>
    <row r="59" spans="1:3" ht="11.1" customHeight="1" x14ac:dyDescent="0.2">
      <c r="A59" s="33" t="s">
        <v>265</v>
      </c>
      <c r="B59" s="34">
        <v>4232</v>
      </c>
      <c r="C59" s="34">
        <v>175953</v>
      </c>
    </row>
    <row r="60" spans="1:3" ht="11.1" customHeight="1" x14ac:dyDescent="0.2">
      <c r="A60" s="33" t="s">
        <v>266</v>
      </c>
      <c r="B60" s="35">
        <v>748</v>
      </c>
      <c r="C60" s="34">
        <v>31517</v>
      </c>
    </row>
    <row r="61" spans="1:3" ht="11.1" customHeight="1" x14ac:dyDescent="0.2">
      <c r="A61" s="33" t="s">
        <v>267</v>
      </c>
      <c r="B61" s="34">
        <v>7000</v>
      </c>
      <c r="C61" s="34">
        <v>311756</v>
      </c>
    </row>
    <row r="62" spans="1:3" ht="11.1" customHeight="1" x14ac:dyDescent="0.2">
      <c r="A62" s="33" t="s">
        <v>268</v>
      </c>
      <c r="B62" s="34">
        <v>1485</v>
      </c>
      <c r="C62" s="34">
        <v>61999</v>
      </c>
    </row>
    <row r="63" spans="1:3" ht="11.1" customHeight="1" x14ac:dyDescent="0.2">
      <c r="A63" s="33" t="s">
        <v>269</v>
      </c>
      <c r="B63" s="34">
        <v>3287</v>
      </c>
      <c r="C63" s="34">
        <v>146198</v>
      </c>
    </row>
    <row r="64" spans="1:3" ht="11.1" customHeight="1" x14ac:dyDescent="0.2">
      <c r="A64" s="33" t="s">
        <v>270</v>
      </c>
      <c r="B64" s="34">
        <v>6490</v>
      </c>
      <c r="C64" s="34">
        <v>283430</v>
      </c>
    </row>
    <row r="65" spans="1:3" ht="11.1" customHeight="1" x14ac:dyDescent="0.2">
      <c r="A65" s="33" t="s">
        <v>271</v>
      </c>
      <c r="B65" s="35">
        <v>812</v>
      </c>
      <c r="C65" s="34">
        <v>33950</v>
      </c>
    </row>
    <row r="66" spans="1:3" ht="11.1" customHeight="1" x14ac:dyDescent="0.2">
      <c r="A66" s="33" t="s">
        <v>272</v>
      </c>
      <c r="B66" s="34">
        <v>4847</v>
      </c>
      <c r="C66" s="34">
        <v>199948</v>
      </c>
    </row>
    <row r="67" spans="1:3" ht="11.1" customHeight="1" x14ac:dyDescent="0.2">
      <c r="A67" s="33" t="s">
        <v>273</v>
      </c>
      <c r="B67" s="34">
        <v>2174</v>
      </c>
      <c r="C67" s="34">
        <v>97305</v>
      </c>
    </row>
    <row r="68" spans="1:3" ht="11.1" customHeight="1" x14ac:dyDescent="0.2">
      <c r="A68" s="33" t="s">
        <v>274</v>
      </c>
      <c r="B68" s="34">
        <v>3129</v>
      </c>
      <c r="C68" s="34">
        <v>129457</v>
      </c>
    </row>
    <row r="69" spans="1:3" ht="11.1" customHeight="1" x14ac:dyDescent="0.2">
      <c r="A69" s="33" t="s">
        <v>275</v>
      </c>
      <c r="B69" s="34">
        <v>1836</v>
      </c>
      <c r="C69" s="34">
        <v>81920</v>
      </c>
    </row>
    <row r="70" spans="1:3" ht="11.1" customHeight="1" x14ac:dyDescent="0.2">
      <c r="A70" s="33" t="s">
        <v>276</v>
      </c>
      <c r="B70" s="34">
        <v>1929</v>
      </c>
      <c r="C70" s="34">
        <v>79918</v>
      </c>
    </row>
    <row r="71" spans="1:3" ht="11.1" customHeight="1" x14ac:dyDescent="0.2">
      <c r="A71" s="33" t="s">
        <v>277</v>
      </c>
      <c r="B71" s="34">
        <v>1460</v>
      </c>
      <c r="C71" s="34">
        <v>60635</v>
      </c>
    </row>
    <row r="72" spans="1:3" ht="11.1" customHeight="1" x14ac:dyDescent="0.2">
      <c r="A72" s="33" t="s">
        <v>278</v>
      </c>
      <c r="B72" s="34">
        <v>1344</v>
      </c>
      <c r="C72" s="34">
        <v>61277</v>
      </c>
    </row>
    <row r="73" spans="1:3" ht="11.1" customHeight="1" x14ac:dyDescent="0.2">
      <c r="A73" s="33" t="s">
        <v>279</v>
      </c>
      <c r="B73" s="35">
        <v>178</v>
      </c>
      <c r="C73" s="34">
        <v>7734</v>
      </c>
    </row>
    <row r="74" spans="1:3" s="28" customFormat="1" ht="11.1" customHeight="1" x14ac:dyDescent="0.2">
      <c r="A74" s="33" t="s">
        <v>246</v>
      </c>
      <c r="B74" s="34">
        <v>1765968</v>
      </c>
      <c r="C74" s="34">
        <v>87172143</v>
      </c>
    </row>
  </sheetData>
  <mergeCells count="2">
    <mergeCell ref="A2:C2"/>
    <mergeCell ref="B1:C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view="pageBreakPreview" zoomScale="150" zoomScaleNormal="100" zoomScaleSheetLayoutView="15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H10" sqref="H10"/>
    </sheetView>
  </sheetViews>
  <sheetFormatPr defaultColWidth="10.5" defaultRowHeight="11.25" x14ac:dyDescent="0.2"/>
  <cols>
    <col min="1" max="1" width="54.33203125" style="28" customWidth="1"/>
    <col min="2" max="2" width="18" style="28" customWidth="1"/>
    <col min="3" max="3" width="17" style="28" customWidth="1"/>
    <col min="4" max="16384" width="10.5" style="29"/>
  </cols>
  <sheetData>
    <row r="1" spans="1:3" s="28" customFormat="1" ht="56.25" customHeight="1" x14ac:dyDescent="0.2">
      <c r="B1" s="251" t="s">
        <v>282</v>
      </c>
      <c r="C1" s="251"/>
    </row>
    <row r="2" spans="1:3" ht="63" customHeight="1" x14ac:dyDescent="0.2">
      <c r="A2" s="252" t="s">
        <v>240</v>
      </c>
      <c r="B2" s="252"/>
      <c r="C2" s="252"/>
    </row>
    <row r="3" spans="1:3" ht="45" x14ac:dyDescent="0.2">
      <c r="A3" s="30" t="s">
        <v>236</v>
      </c>
      <c r="B3" s="31" t="s">
        <v>241</v>
      </c>
      <c r="C3" s="32" t="s">
        <v>247</v>
      </c>
    </row>
    <row r="4" spans="1:3" x14ac:dyDescent="0.2">
      <c r="A4" s="33" t="s">
        <v>56</v>
      </c>
      <c r="B4" s="34">
        <v>83536</v>
      </c>
      <c r="C4" s="34">
        <v>19589889</v>
      </c>
    </row>
    <row r="5" spans="1:3" x14ac:dyDescent="0.2">
      <c r="A5" s="33" t="s">
        <v>223</v>
      </c>
      <c r="B5" s="34">
        <v>7570</v>
      </c>
      <c r="C5" s="34">
        <v>1840822</v>
      </c>
    </row>
    <row r="6" spans="1:3" x14ac:dyDescent="0.2">
      <c r="A6" s="33" t="s">
        <v>103</v>
      </c>
      <c r="B6" s="34">
        <v>5542</v>
      </c>
      <c r="C6" s="34">
        <v>960798</v>
      </c>
    </row>
    <row r="7" spans="1:3" x14ac:dyDescent="0.2">
      <c r="A7" s="33" t="s">
        <v>2</v>
      </c>
      <c r="B7" s="34">
        <v>159741</v>
      </c>
      <c r="C7" s="34">
        <v>37365017</v>
      </c>
    </row>
    <row r="8" spans="1:3" x14ac:dyDescent="0.2">
      <c r="A8" s="33" t="s">
        <v>105</v>
      </c>
      <c r="B8" s="34">
        <v>144488</v>
      </c>
      <c r="C8" s="34">
        <v>33974788</v>
      </c>
    </row>
    <row r="9" spans="1:3" x14ac:dyDescent="0.2">
      <c r="A9" s="33" t="s">
        <v>162</v>
      </c>
      <c r="B9" s="34">
        <v>132703</v>
      </c>
      <c r="C9" s="34">
        <v>90504331</v>
      </c>
    </row>
    <row r="10" spans="1:3" x14ac:dyDescent="0.2">
      <c r="A10" s="33" t="s">
        <v>177</v>
      </c>
      <c r="B10" s="34">
        <v>39978</v>
      </c>
      <c r="C10" s="34">
        <v>9839752</v>
      </c>
    </row>
    <row r="11" spans="1:3" x14ac:dyDescent="0.2">
      <c r="A11" s="33" t="s">
        <v>116</v>
      </c>
      <c r="B11" s="34">
        <v>18807</v>
      </c>
      <c r="C11" s="34">
        <v>4654592</v>
      </c>
    </row>
    <row r="12" spans="1:3" x14ac:dyDescent="0.2">
      <c r="A12" s="33" t="s">
        <v>80</v>
      </c>
      <c r="B12" s="34">
        <v>74625</v>
      </c>
      <c r="C12" s="34">
        <v>17935124</v>
      </c>
    </row>
    <row r="13" spans="1:3" x14ac:dyDescent="0.2">
      <c r="A13" s="33" t="s">
        <v>107</v>
      </c>
      <c r="B13" s="34">
        <v>46115</v>
      </c>
      <c r="C13" s="34">
        <v>30608178</v>
      </c>
    </row>
    <row r="14" spans="1:3" x14ac:dyDescent="0.2">
      <c r="A14" s="33" t="s">
        <v>13</v>
      </c>
      <c r="B14" s="34">
        <v>65491</v>
      </c>
      <c r="C14" s="34">
        <v>15875619</v>
      </c>
    </row>
    <row r="15" spans="1:3" x14ac:dyDescent="0.2">
      <c r="A15" s="33" t="s">
        <v>179</v>
      </c>
      <c r="B15" s="34">
        <v>17922</v>
      </c>
      <c r="C15" s="34">
        <v>12206316</v>
      </c>
    </row>
    <row r="16" spans="1:3" x14ac:dyDescent="0.2">
      <c r="A16" s="33" t="s">
        <v>18</v>
      </c>
      <c r="B16" s="34">
        <v>22125</v>
      </c>
      <c r="C16" s="34">
        <v>6775449</v>
      </c>
    </row>
    <row r="17" spans="1:3" x14ac:dyDescent="0.2">
      <c r="A17" s="33" t="s">
        <v>20</v>
      </c>
      <c r="B17" s="34">
        <v>106080</v>
      </c>
      <c r="C17" s="34">
        <v>32231876</v>
      </c>
    </row>
    <row r="18" spans="1:3" x14ac:dyDescent="0.2">
      <c r="A18" s="33" t="s">
        <v>22</v>
      </c>
      <c r="B18" s="34">
        <v>59022</v>
      </c>
      <c r="C18" s="34">
        <v>18172530</v>
      </c>
    </row>
    <row r="19" spans="1:3" x14ac:dyDescent="0.2">
      <c r="A19" s="33" t="s">
        <v>132</v>
      </c>
      <c r="B19" s="34">
        <v>40333</v>
      </c>
      <c r="C19" s="34">
        <v>12169642</v>
      </c>
    </row>
    <row r="20" spans="1:3" x14ac:dyDescent="0.2">
      <c r="A20" s="33" t="s">
        <v>181</v>
      </c>
      <c r="B20" s="34">
        <v>16671</v>
      </c>
      <c r="C20" s="34">
        <v>5011038</v>
      </c>
    </row>
    <row r="21" spans="1:3" x14ac:dyDescent="0.2">
      <c r="A21" s="33" t="s">
        <v>183</v>
      </c>
      <c r="B21" s="34">
        <v>11895</v>
      </c>
      <c r="C21" s="34">
        <v>3519027</v>
      </c>
    </row>
    <row r="22" spans="1:3" x14ac:dyDescent="0.2">
      <c r="A22" s="33" t="s">
        <v>185</v>
      </c>
      <c r="B22" s="34">
        <v>16110</v>
      </c>
      <c r="C22" s="34">
        <v>4803102</v>
      </c>
    </row>
    <row r="23" spans="1:3" x14ac:dyDescent="0.2">
      <c r="A23" s="33" t="s">
        <v>187</v>
      </c>
      <c r="B23" s="34">
        <v>13239</v>
      </c>
      <c r="C23" s="34">
        <v>4013171</v>
      </c>
    </row>
    <row r="24" spans="1:3" x14ac:dyDescent="0.2">
      <c r="A24" s="33" t="s">
        <v>134</v>
      </c>
      <c r="B24" s="34">
        <v>45995</v>
      </c>
      <c r="C24" s="34">
        <v>14203370</v>
      </c>
    </row>
    <row r="25" spans="1:3" x14ac:dyDescent="0.2">
      <c r="A25" s="33" t="s">
        <v>118</v>
      </c>
      <c r="B25" s="34">
        <v>40846</v>
      </c>
      <c r="C25" s="34">
        <v>12224255</v>
      </c>
    </row>
    <row r="26" spans="1:3" x14ac:dyDescent="0.2">
      <c r="A26" s="33" t="s">
        <v>242</v>
      </c>
      <c r="B26" s="34">
        <v>11497</v>
      </c>
      <c r="C26" s="34">
        <v>3467504</v>
      </c>
    </row>
    <row r="27" spans="1:3" x14ac:dyDescent="0.2">
      <c r="A27" s="33" t="s">
        <v>189</v>
      </c>
      <c r="B27" s="34">
        <v>22457</v>
      </c>
      <c r="C27" s="34">
        <v>6964777</v>
      </c>
    </row>
    <row r="28" spans="1:3" x14ac:dyDescent="0.2">
      <c r="A28" s="33" t="s">
        <v>191</v>
      </c>
      <c r="B28" s="34">
        <v>13397</v>
      </c>
      <c r="C28" s="34">
        <v>4013272</v>
      </c>
    </row>
    <row r="29" spans="1:3" x14ac:dyDescent="0.2">
      <c r="A29" s="33" t="s">
        <v>136</v>
      </c>
      <c r="B29" s="34">
        <v>35051</v>
      </c>
      <c r="C29" s="34">
        <v>10584118</v>
      </c>
    </row>
    <row r="30" spans="1:3" x14ac:dyDescent="0.2">
      <c r="A30" s="33" t="s">
        <v>193</v>
      </c>
      <c r="B30" s="34">
        <v>13785</v>
      </c>
      <c r="C30" s="34">
        <v>4140199</v>
      </c>
    </row>
    <row r="31" spans="1:3" x14ac:dyDescent="0.2">
      <c r="A31" s="33" t="s">
        <v>138</v>
      </c>
      <c r="B31" s="34">
        <v>25537</v>
      </c>
      <c r="C31" s="34">
        <v>7510347</v>
      </c>
    </row>
    <row r="32" spans="1:3" x14ac:dyDescent="0.2">
      <c r="A32" s="33" t="s">
        <v>140</v>
      </c>
      <c r="B32" s="34">
        <v>29788</v>
      </c>
      <c r="C32" s="34">
        <v>8894225</v>
      </c>
    </row>
    <row r="33" spans="1:3" x14ac:dyDescent="0.2">
      <c r="A33" s="33" t="s">
        <v>142</v>
      </c>
      <c r="B33" s="34">
        <v>17746</v>
      </c>
      <c r="C33" s="34">
        <v>5433161</v>
      </c>
    </row>
    <row r="34" spans="1:3" x14ac:dyDescent="0.2">
      <c r="A34" s="33" t="s">
        <v>120</v>
      </c>
      <c r="B34" s="34">
        <v>90255</v>
      </c>
      <c r="C34" s="34">
        <v>27420748</v>
      </c>
    </row>
    <row r="35" spans="1:3" x14ac:dyDescent="0.2">
      <c r="A35" s="33" t="s">
        <v>144</v>
      </c>
      <c r="B35" s="34">
        <v>21330</v>
      </c>
      <c r="C35" s="34">
        <v>6337178</v>
      </c>
    </row>
    <row r="36" spans="1:3" x14ac:dyDescent="0.2">
      <c r="A36" s="33" t="s">
        <v>195</v>
      </c>
      <c r="B36" s="34">
        <v>21823</v>
      </c>
      <c r="C36" s="34">
        <v>6457316</v>
      </c>
    </row>
    <row r="37" spans="1:3" x14ac:dyDescent="0.2">
      <c r="A37" s="33" t="s">
        <v>197</v>
      </c>
      <c r="B37" s="34">
        <v>22449</v>
      </c>
      <c r="C37" s="34">
        <v>7068741</v>
      </c>
    </row>
    <row r="38" spans="1:3" x14ac:dyDescent="0.2">
      <c r="A38" s="33" t="s">
        <v>146</v>
      </c>
      <c r="B38" s="34">
        <v>35993</v>
      </c>
      <c r="C38" s="34">
        <v>10931975</v>
      </c>
    </row>
    <row r="39" spans="1:3" x14ac:dyDescent="0.2">
      <c r="A39" s="33" t="s">
        <v>230</v>
      </c>
      <c r="B39" s="34">
        <v>10568</v>
      </c>
      <c r="C39" s="34">
        <v>3040236</v>
      </c>
    </row>
    <row r="40" spans="1:3" x14ac:dyDescent="0.2">
      <c r="A40" s="33" t="s">
        <v>148</v>
      </c>
      <c r="B40" s="34">
        <v>63657</v>
      </c>
      <c r="C40" s="34">
        <v>19186962</v>
      </c>
    </row>
    <row r="41" spans="1:3" x14ac:dyDescent="0.2">
      <c r="A41" s="33" t="s">
        <v>150</v>
      </c>
      <c r="B41" s="34">
        <v>55906</v>
      </c>
      <c r="C41" s="34">
        <v>16740819</v>
      </c>
    </row>
    <row r="42" spans="1:3" x14ac:dyDescent="0.2">
      <c r="A42" s="33" t="s">
        <v>199</v>
      </c>
      <c r="B42" s="34">
        <v>20817</v>
      </c>
      <c r="C42" s="34">
        <v>6148302</v>
      </c>
    </row>
    <row r="43" spans="1:3" x14ac:dyDescent="0.2">
      <c r="A43" s="33" t="s">
        <v>201</v>
      </c>
      <c r="B43" s="34">
        <v>24079</v>
      </c>
      <c r="C43" s="34">
        <v>8021197</v>
      </c>
    </row>
    <row r="44" spans="1:3" x14ac:dyDescent="0.2">
      <c r="A44" s="33" t="s">
        <v>203</v>
      </c>
      <c r="B44" s="34">
        <v>16187</v>
      </c>
      <c r="C44" s="34">
        <v>4790071</v>
      </c>
    </row>
    <row r="45" spans="1:3" x14ac:dyDescent="0.2">
      <c r="A45" s="33" t="s">
        <v>152</v>
      </c>
      <c r="B45" s="34">
        <v>15295</v>
      </c>
      <c r="C45" s="34">
        <v>4706960</v>
      </c>
    </row>
    <row r="46" spans="1:3" x14ac:dyDescent="0.2">
      <c r="A46" s="33" t="s">
        <v>205</v>
      </c>
      <c r="B46" s="34">
        <v>8563</v>
      </c>
      <c r="C46" s="34">
        <v>1383688</v>
      </c>
    </row>
    <row r="47" spans="1:3" x14ac:dyDescent="0.2">
      <c r="A47" s="33" t="s">
        <v>243</v>
      </c>
      <c r="B47" s="34">
        <v>15039</v>
      </c>
      <c r="C47" s="34">
        <v>3502232</v>
      </c>
    </row>
    <row r="48" spans="1:3" x14ac:dyDescent="0.2">
      <c r="A48" s="33" t="s">
        <v>209</v>
      </c>
      <c r="B48" s="34">
        <v>23756</v>
      </c>
      <c r="C48" s="34">
        <v>5572940</v>
      </c>
    </row>
    <row r="49" spans="1:3" x14ac:dyDescent="0.2">
      <c r="A49" s="33" t="s">
        <v>211</v>
      </c>
      <c r="B49" s="34">
        <v>6750</v>
      </c>
      <c r="C49" s="34">
        <v>1512179</v>
      </c>
    </row>
    <row r="50" spans="1:3" x14ac:dyDescent="0.2">
      <c r="A50" s="33" t="s">
        <v>213</v>
      </c>
      <c r="B50" s="34">
        <v>4291</v>
      </c>
      <c r="C50" s="34">
        <v>1101889</v>
      </c>
    </row>
    <row r="51" spans="1:3" x14ac:dyDescent="0.2">
      <c r="A51" s="33" t="s">
        <v>215</v>
      </c>
      <c r="B51" s="35">
        <v>222</v>
      </c>
      <c r="C51" s="34">
        <v>56176</v>
      </c>
    </row>
    <row r="52" spans="1:3" x14ac:dyDescent="0.2">
      <c r="A52" s="33" t="s">
        <v>244</v>
      </c>
      <c r="B52" s="34">
        <v>5761</v>
      </c>
      <c r="C52" s="34">
        <v>1027518</v>
      </c>
    </row>
    <row r="53" spans="1:3" x14ac:dyDescent="0.2">
      <c r="A53" s="33" t="s">
        <v>219</v>
      </c>
      <c r="B53" s="34">
        <v>1466</v>
      </c>
      <c r="C53" s="34">
        <v>348797</v>
      </c>
    </row>
    <row r="54" spans="1:3" x14ac:dyDescent="0.2">
      <c r="A54" s="33" t="s">
        <v>221</v>
      </c>
      <c r="B54" s="35">
        <v>105</v>
      </c>
      <c r="C54" s="34">
        <v>28851</v>
      </c>
    </row>
    <row r="55" spans="1:3" x14ac:dyDescent="0.2">
      <c r="A55" s="33" t="s">
        <v>109</v>
      </c>
      <c r="B55" s="34">
        <v>2792</v>
      </c>
      <c r="C55" s="34">
        <v>524956</v>
      </c>
    </row>
    <row r="56" spans="1:3" x14ac:dyDescent="0.2">
      <c r="A56" s="33" t="s">
        <v>245</v>
      </c>
      <c r="B56" s="34">
        <v>29162</v>
      </c>
      <c r="C56" s="34">
        <v>10096298</v>
      </c>
    </row>
    <row r="57" spans="1:3" s="28" customFormat="1" x14ac:dyDescent="0.2">
      <c r="A57" s="33" t="s">
        <v>246</v>
      </c>
      <c r="B57" s="34">
        <v>1834358</v>
      </c>
      <c r="C57" s="34">
        <v>585492318</v>
      </c>
    </row>
  </sheetData>
  <mergeCells count="2">
    <mergeCell ref="A2:C2"/>
    <mergeCell ref="B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view="pageBreakPreview" zoomScale="170" zoomScaleNormal="100" zoomScaleSheetLayoutView="170" workbookViewId="0">
      <pane xSplit="2" ySplit="4" topLeftCell="C8" activePane="bottomRight" state="frozen"/>
      <selection pane="topRight" activeCell="C1" sqref="C1"/>
      <selection pane="bottomLeft" activeCell="A5" sqref="A5"/>
      <selection pane="bottomRight" activeCell="C13" sqref="C13"/>
    </sheetView>
  </sheetViews>
  <sheetFormatPr defaultColWidth="7.33203125" defaultRowHeight="11.25" outlineLevelRow="2" x14ac:dyDescent="0.2"/>
  <cols>
    <col min="1" max="1" width="7.33203125" style="28"/>
    <col min="2" max="2" width="23.33203125" style="28" customWidth="1"/>
    <col min="3" max="3" width="16.33203125" style="28" customWidth="1"/>
    <col min="4" max="4" width="7.33203125" style="28"/>
    <col min="5" max="5" width="13.6640625" style="108" customWidth="1"/>
    <col min="6" max="6" width="9.6640625" style="28" customWidth="1"/>
    <col min="7" max="7" width="18.6640625" style="108" customWidth="1"/>
    <col min="8" max="8" width="7.33203125" style="28"/>
    <col min="9" max="16384" width="7.33203125" style="29"/>
  </cols>
  <sheetData>
    <row r="1" spans="1:8" ht="41.25" customHeight="1" x14ac:dyDescent="0.2">
      <c r="F1" s="189" t="s">
        <v>94</v>
      </c>
      <c r="G1" s="189"/>
      <c r="H1" s="189"/>
    </row>
    <row r="2" spans="1:8" ht="41.25" customHeight="1" x14ac:dyDescent="0.2">
      <c r="A2" s="196" t="s">
        <v>93</v>
      </c>
      <c r="B2" s="196"/>
      <c r="C2" s="196"/>
      <c r="D2" s="196"/>
      <c r="E2" s="196"/>
      <c r="F2" s="196"/>
      <c r="G2" s="196"/>
      <c r="H2" s="196"/>
    </row>
    <row r="3" spans="1:8" ht="24" customHeight="1" x14ac:dyDescent="0.2">
      <c r="A3" s="197" t="s">
        <v>0</v>
      </c>
      <c r="B3" s="192" t="s">
        <v>165</v>
      </c>
      <c r="C3" s="193" t="s">
        <v>29</v>
      </c>
      <c r="D3" s="193"/>
      <c r="E3" s="198" t="s">
        <v>30</v>
      </c>
      <c r="F3" s="198"/>
      <c r="G3" s="195" t="s">
        <v>31</v>
      </c>
      <c r="H3" s="195"/>
    </row>
    <row r="4" spans="1:8" ht="18" customHeight="1" x14ac:dyDescent="0.2">
      <c r="A4" s="197"/>
      <c r="B4" s="192"/>
      <c r="C4" s="2" t="s">
        <v>32</v>
      </c>
      <c r="D4" s="3" t="s">
        <v>33</v>
      </c>
      <c r="E4" s="4" t="s">
        <v>32</v>
      </c>
      <c r="F4" s="27" t="s">
        <v>33</v>
      </c>
      <c r="G4" s="2" t="s">
        <v>32</v>
      </c>
      <c r="H4" s="5" t="s">
        <v>33</v>
      </c>
    </row>
    <row r="5" spans="1:8" ht="21" x14ac:dyDescent="0.2">
      <c r="A5" s="37" t="s">
        <v>85</v>
      </c>
      <c r="B5" s="37" t="s">
        <v>86</v>
      </c>
      <c r="C5" s="38">
        <v>14706314</v>
      </c>
      <c r="D5" s="43">
        <v>156</v>
      </c>
      <c r="E5" s="38">
        <v>4445415.91</v>
      </c>
      <c r="F5" s="39">
        <v>55</v>
      </c>
      <c r="G5" s="40">
        <v>19151729.91</v>
      </c>
      <c r="H5" s="162">
        <v>211</v>
      </c>
    </row>
    <row r="6" spans="1:8" ht="12" outlineLevel="2" x14ac:dyDescent="0.2">
      <c r="A6" s="129"/>
      <c r="B6" s="46" t="s">
        <v>14</v>
      </c>
      <c r="C6" s="47">
        <v>1225526.17</v>
      </c>
      <c r="D6" s="51">
        <v>13</v>
      </c>
      <c r="E6" s="119">
        <v>0</v>
      </c>
      <c r="F6" s="122">
        <v>0</v>
      </c>
      <c r="G6" s="47">
        <v>1225526.17</v>
      </c>
      <c r="H6" s="51">
        <v>13</v>
      </c>
    </row>
    <row r="7" spans="1:8" ht="12" outlineLevel="2" x14ac:dyDescent="0.2">
      <c r="A7" s="129"/>
      <c r="B7" s="46" t="s">
        <v>15</v>
      </c>
      <c r="C7" s="47">
        <v>1225526.17</v>
      </c>
      <c r="D7" s="51">
        <v>13</v>
      </c>
      <c r="E7" s="119">
        <v>0</v>
      </c>
      <c r="F7" s="122">
        <v>0</v>
      </c>
      <c r="G7" s="47">
        <v>1225526.17</v>
      </c>
      <c r="H7" s="51">
        <v>13</v>
      </c>
    </row>
    <row r="8" spans="1:8" ht="12" outlineLevel="2" x14ac:dyDescent="0.2">
      <c r="A8" s="129"/>
      <c r="B8" s="46" t="s">
        <v>16</v>
      </c>
      <c r="C8" s="47">
        <v>1225526.17</v>
      </c>
      <c r="D8" s="51">
        <v>13</v>
      </c>
      <c r="E8" s="119">
        <v>0</v>
      </c>
      <c r="F8" s="120">
        <v>0</v>
      </c>
      <c r="G8" s="47">
        <v>1225526.17</v>
      </c>
      <c r="H8" s="51">
        <v>13</v>
      </c>
    </row>
    <row r="9" spans="1:8" ht="12" outlineLevel="2" x14ac:dyDescent="0.2">
      <c r="A9" s="129"/>
      <c r="B9" s="46" t="s">
        <v>3</v>
      </c>
      <c r="C9" s="47">
        <v>1225526.17</v>
      </c>
      <c r="D9" s="51">
        <v>13</v>
      </c>
      <c r="E9" s="119">
        <v>0</v>
      </c>
      <c r="F9" s="122">
        <v>0</v>
      </c>
      <c r="G9" s="47">
        <v>1225526.17</v>
      </c>
      <c r="H9" s="51">
        <v>13</v>
      </c>
    </row>
    <row r="10" spans="1:8" ht="12" outlineLevel="2" x14ac:dyDescent="0.2">
      <c r="A10" s="129"/>
      <c r="B10" s="46" t="s">
        <v>4</v>
      </c>
      <c r="C10" s="47">
        <v>1225526.17</v>
      </c>
      <c r="D10" s="51">
        <v>13</v>
      </c>
      <c r="E10" s="119">
        <v>0</v>
      </c>
      <c r="F10" s="122">
        <v>0</v>
      </c>
      <c r="G10" s="47">
        <v>1225526.17</v>
      </c>
      <c r="H10" s="51">
        <v>13</v>
      </c>
    </row>
    <row r="11" spans="1:8" ht="12" outlineLevel="2" x14ac:dyDescent="0.2">
      <c r="A11" s="129"/>
      <c r="B11" s="46" t="s">
        <v>5</v>
      </c>
      <c r="C11" s="47">
        <v>1225526.17</v>
      </c>
      <c r="D11" s="51">
        <v>13</v>
      </c>
      <c r="E11" s="119">
        <v>0</v>
      </c>
      <c r="F11" s="120">
        <v>0</v>
      </c>
      <c r="G11" s="47">
        <v>1225526.17</v>
      </c>
      <c r="H11" s="51">
        <v>13</v>
      </c>
    </row>
    <row r="12" spans="1:8" ht="12" outlineLevel="2" x14ac:dyDescent="0.2">
      <c r="A12" s="129"/>
      <c r="B12" s="46" t="s">
        <v>6</v>
      </c>
      <c r="C12" s="47">
        <v>1225526.17</v>
      </c>
      <c r="D12" s="51">
        <v>13</v>
      </c>
      <c r="E12" s="119">
        <v>-4920.2700000000004</v>
      </c>
      <c r="F12" s="120">
        <v>0</v>
      </c>
      <c r="G12" s="47">
        <v>1220605.8999999999</v>
      </c>
      <c r="H12" s="51">
        <v>13</v>
      </c>
    </row>
    <row r="13" spans="1:8" ht="12" outlineLevel="2" x14ac:dyDescent="0.2">
      <c r="A13" s="129"/>
      <c r="B13" s="46" t="s">
        <v>7</v>
      </c>
      <c r="C13" s="47">
        <v>1225526.17</v>
      </c>
      <c r="D13" s="51">
        <v>13</v>
      </c>
      <c r="E13" s="119">
        <v>0</v>
      </c>
      <c r="F13" s="122">
        <v>0</v>
      </c>
      <c r="G13" s="47">
        <v>1225526.17</v>
      </c>
      <c r="H13" s="51">
        <v>13</v>
      </c>
    </row>
    <row r="14" spans="1:8" ht="12" outlineLevel="2" x14ac:dyDescent="0.2">
      <c r="A14" s="129"/>
      <c r="B14" s="46" t="s">
        <v>8</v>
      </c>
      <c r="C14" s="47">
        <v>1225526.17</v>
      </c>
      <c r="D14" s="51">
        <v>13</v>
      </c>
      <c r="E14" s="119">
        <v>1335316.1200000001</v>
      </c>
      <c r="F14" s="120">
        <v>22</v>
      </c>
      <c r="G14" s="47">
        <v>2560842.29</v>
      </c>
      <c r="H14" s="51">
        <v>35</v>
      </c>
    </row>
    <row r="15" spans="1:8" ht="12" outlineLevel="2" x14ac:dyDescent="0.2">
      <c r="A15" s="129"/>
      <c r="B15" s="46" t="s">
        <v>9</v>
      </c>
      <c r="C15" s="47">
        <v>1225526.17</v>
      </c>
      <c r="D15" s="51">
        <v>13</v>
      </c>
      <c r="E15" s="119">
        <v>1038340.04</v>
      </c>
      <c r="F15" s="120">
        <v>10</v>
      </c>
      <c r="G15" s="47">
        <v>2263866.21</v>
      </c>
      <c r="H15" s="51">
        <v>23</v>
      </c>
    </row>
    <row r="16" spans="1:8" ht="12" outlineLevel="2" x14ac:dyDescent="0.2">
      <c r="A16" s="129"/>
      <c r="B16" s="46" t="s">
        <v>10</v>
      </c>
      <c r="C16" s="47">
        <v>1225526.17</v>
      </c>
      <c r="D16" s="51">
        <v>13</v>
      </c>
      <c r="E16" s="119">
        <v>1038340.02</v>
      </c>
      <c r="F16" s="120">
        <v>10</v>
      </c>
      <c r="G16" s="47">
        <v>2263866.19</v>
      </c>
      <c r="H16" s="51">
        <v>23</v>
      </c>
    </row>
    <row r="17" spans="1:8" ht="12" outlineLevel="2" x14ac:dyDescent="0.2">
      <c r="A17" s="129"/>
      <c r="B17" s="46" t="s">
        <v>11</v>
      </c>
      <c r="C17" s="47">
        <v>1225526.1299999999</v>
      </c>
      <c r="D17" s="51">
        <v>13</v>
      </c>
      <c r="E17" s="119">
        <v>1038340</v>
      </c>
      <c r="F17" s="120">
        <v>13</v>
      </c>
      <c r="G17" s="47">
        <v>2263866.13</v>
      </c>
      <c r="H17" s="51">
        <v>26</v>
      </c>
    </row>
    <row r="18" spans="1:8" ht="21" x14ac:dyDescent="0.2">
      <c r="A18" s="37" t="s">
        <v>87</v>
      </c>
      <c r="B18" s="37" t="s">
        <v>88</v>
      </c>
      <c r="C18" s="38">
        <v>6553259</v>
      </c>
      <c r="D18" s="43">
        <v>67</v>
      </c>
      <c r="E18" s="38">
        <v>4190033.37</v>
      </c>
      <c r="F18" s="38">
        <v>49</v>
      </c>
      <c r="G18" s="40">
        <v>10743292.369999999</v>
      </c>
      <c r="H18" s="162">
        <v>116</v>
      </c>
    </row>
    <row r="19" spans="1:8" ht="12" outlineLevel="2" x14ac:dyDescent="0.2">
      <c r="A19" s="129"/>
      <c r="B19" s="46" t="s">
        <v>14</v>
      </c>
      <c r="C19" s="47">
        <v>586859.01</v>
      </c>
      <c r="D19" s="51">
        <v>6</v>
      </c>
      <c r="E19" s="119">
        <v>0</v>
      </c>
      <c r="F19" s="122">
        <v>0</v>
      </c>
      <c r="G19" s="47">
        <v>586859.01</v>
      </c>
      <c r="H19" s="51">
        <v>6</v>
      </c>
    </row>
    <row r="20" spans="1:8" ht="12" outlineLevel="2" x14ac:dyDescent="0.2">
      <c r="A20" s="129"/>
      <c r="B20" s="46" t="s">
        <v>15</v>
      </c>
      <c r="C20" s="47">
        <v>586859.01</v>
      </c>
      <c r="D20" s="51">
        <v>6</v>
      </c>
      <c r="E20" s="119">
        <v>0</v>
      </c>
      <c r="F20" s="122">
        <v>0</v>
      </c>
      <c r="G20" s="47">
        <v>586859.01</v>
      </c>
      <c r="H20" s="51">
        <v>6</v>
      </c>
    </row>
    <row r="21" spans="1:8" ht="12" outlineLevel="2" x14ac:dyDescent="0.2">
      <c r="A21" s="129"/>
      <c r="B21" s="46" t="s">
        <v>16</v>
      </c>
      <c r="C21" s="47">
        <v>586859.01</v>
      </c>
      <c r="D21" s="51">
        <v>6</v>
      </c>
      <c r="E21" s="119">
        <v>-3961.1</v>
      </c>
      <c r="F21" s="120">
        <v>0</v>
      </c>
      <c r="G21" s="47">
        <v>582897.91</v>
      </c>
      <c r="H21" s="51">
        <v>6</v>
      </c>
    </row>
    <row r="22" spans="1:8" ht="12" outlineLevel="2" x14ac:dyDescent="0.2">
      <c r="A22" s="129"/>
      <c r="B22" s="46" t="s">
        <v>3</v>
      </c>
      <c r="C22" s="47">
        <v>586859.01</v>
      </c>
      <c r="D22" s="51">
        <v>6</v>
      </c>
      <c r="E22" s="119">
        <v>0</v>
      </c>
      <c r="F22" s="122">
        <v>0</v>
      </c>
      <c r="G22" s="47">
        <v>586859.01</v>
      </c>
      <c r="H22" s="51">
        <v>6</v>
      </c>
    </row>
    <row r="23" spans="1:8" ht="12" outlineLevel="2" x14ac:dyDescent="0.2">
      <c r="A23" s="129"/>
      <c r="B23" s="46" t="s">
        <v>4</v>
      </c>
      <c r="C23" s="47">
        <v>586859.01</v>
      </c>
      <c r="D23" s="51">
        <v>6</v>
      </c>
      <c r="E23" s="119">
        <v>0</v>
      </c>
      <c r="F23" s="122">
        <v>0</v>
      </c>
      <c r="G23" s="47">
        <v>586859.01</v>
      </c>
      <c r="H23" s="51">
        <v>6</v>
      </c>
    </row>
    <row r="24" spans="1:8" ht="12" outlineLevel="2" x14ac:dyDescent="0.2">
      <c r="A24" s="129"/>
      <c r="B24" s="46" t="s">
        <v>5</v>
      </c>
      <c r="C24" s="47">
        <v>586859.01</v>
      </c>
      <c r="D24" s="51">
        <v>6</v>
      </c>
      <c r="E24" s="119">
        <v>0</v>
      </c>
      <c r="F24" s="122">
        <v>0</v>
      </c>
      <c r="G24" s="47">
        <v>586859.01</v>
      </c>
      <c r="H24" s="51">
        <v>6</v>
      </c>
    </row>
    <row r="25" spans="1:8" ht="12" outlineLevel="2" x14ac:dyDescent="0.2">
      <c r="A25" s="129"/>
      <c r="B25" s="46" t="s">
        <v>6</v>
      </c>
      <c r="C25" s="47">
        <v>586859.01</v>
      </c>
      <c r="D25" s="51">
        <v>6</v>
      </c>
      <c r="E25" s="119">
        <v>0</v>
      </c>
      <c r="F25" s="122">
        <v>0</v>
      </c>
      <c r="G25" s="47">
        <v>586859.01</v>
      </c>
      <c r="H25" s="51">
        <v>6</v>
      </c>
    </row>
    <row r="26" spans="1:8" ht="12" outlineLevel="2" x14ac:dyDescent="0.2">
      <c r="A26" s="129"/>
      <c r="B26" s="46" t="s">
        <v>7</v>
      </c>
      <c r="C26" s="47">
        <v>586859.01</v>
      </c>
      <c r="D26" s="51">
        <v>6</v>
      </c>
      <c r="E26" s="119">
        <v>0</v>
      </c>
      <c r="F26" s="119">
        <v>0</v>
      </c>
      <c r="G26" s="47">
        <v>586859.01</v>
      </c>
      <c r="H26" s="51">
        <v>6</v>
      </c>
    </row>
    <row r="27" spans="1:8" ht="12" outlineLevel="2" x14ac:dyDescent="0.2">
      <c r="A27" s="129"/>
      <c r="B27" s="46" t="s">
        <v>8</v>
      </c>
      <c r="C27" s="47">
        <v>586859.01</v>
      </c>
      <c r="D27" s="51">
        <v>6</v>
      </c>
      <c r="E27" s="119">
        <v>1183536.25</v>
      </c>
      <c r="F27" s="122">
        <v>16</v>
      </c>
      <c r="G27" s="47">
        <v>1770395.26</v>
      </c>
      <c r="H27" s="51">
        <v>22</v>
      </c>
    </row>
    <row r="28" spans="1:8" ht="12" outlineLevel="2" x14ac:dyDescent="0.2">
      <c r="A28" s="129"/>
      <c r="B28" s="46" t="s">
        <v>9</v>
      </c>
      <c r="C28" s="47">
        <v>586859.01</v>
      </c>
      <c r="D28" s="51">
        <v>6</v>
      </c>
      <c r="E28" s="119">
        <v>1290196.3799999999</v>
      </c>
      <c r="F28" s="122">
        <v>15</v>
      </c>
      <c r="G28" s="47">
        <v>1877055.39</v>
      </c>
      <c r="H28" s="51">
        <v>21</v>
      </c>
    </row>
    <row r="29" spans="1:8" ht="12" outlineLevel="2" x14ac:dyDescent="0.2">
      <c r="A29" s="129"/>
      <c r="B29" s="46" t="s">
        <v>10</v>
      </c>
      <c r="C29" s="47">
        <v>586859.01</v>
      </c>
      <c r="D29" s="51">
        <v>6</v>
      </c>
      <c r="E29" s="119">
        <v>1290196.3799999999</v>
      </c>
      <c r="F29" s="122">
        <v>14</v>
      </c>
      <c r="G29" s="47">
        <v>1877055.39</v>
      </c>
      <c r="H29" s="51">
        <v>20</v>
      </c>
    </row>
    <row r="30" spans="1:8" ht="12" outlineLevel="2" x14ac:dyDescent="0.2">
      <c r="A30" s="129"/>
      <c r="B30" s="46" t="s">
        <v>11</v>
      </c>
      <c r="C30" s="47">
        <v>97809.89</v>
      </c>
      <c r="D30" s="51">
        <v>1</v>
      </c>
      <c r="E30" s="119">
        <v>430065.46</v>
      </c>
      <c r="F30" s="122">
        <v>4</v>
      </c>
      <c r="G30" s="47">
        <v>527875.35</v>
      </c>
      <c r="H30" s="51">
        <v>5</v>
      </c>
    </row>
    <row r="31" spans="1:8" x14ac:dyDescent="0.2">
      <c r="A31" s="37" t="s">
        <v>89</v>
      </c>
      <c r="B31" s="37" t="s">
        <v>90</v>
      </c>
      <c r="C31" s="38">
        <v>5635575</v>
      </c>
      <c r="D31" s="43">
        <v>57</v>
      </c>
      <c r="E31" s="38">
        <v>4791975.21</v>
      </c>
      <c r="F31" s="38">
        <v>49</v>
      </c>
      <c r="G31" s="40">
        <v>10427550.210000001</v>
      </c>
      <c r="H31" s="162">
        <v>106</v>
      </c>
    </row>
    <row r="32" spans="1:8" ht="12" outlineLevel="2" x14ac:dyDescent="0.2">
      <c r="A32" s="129"/>
      <c r="B32" s="46" t="s">
        <v>14</v>
      </c>
      <c r="C32" s="47">
        <v>494348.68</v>
      </c>
      <c r="D32" s="51">
        <v>5</v>
      </c>
      <c r="E32" s="119">
        <v>0</v>
      </c>
      <c r="F32" s="120">
        <v>0</v>
      </c>
      <c r="G32" s="47">
        <v>494348.68</v>
      </c>
      <c r="H32" s="51">
        <v>5</v>
      </c>
    </row>
    <row r="33" spans="1:8" ht="12" outlineLevel="2" x14ac:dyDescent="0.2">
      <c r="A33" s="129"/>
      <c r="B33" s="46" t="s">
        <v>15</v>
      </c>
      <c r="C33" s="47">
        <v>494348.68</v>
      </c>
      <c r="D33" s="51">
        <v>5</v>
      </c>
      <c r="E33" s="119">
        <v>0</v>
      </c>
      <c r="F33" s="120">
        <v>0</v>
      </c>
      <c r="G33" s="47">
        <v>494348.68</v>
      </c>
      <c r="H33" s="51">
        <v>5</v>
      </c>
    </row>
    <row r="34" spans="1:8" ht="12" outlineLevel="2" x14ac:dyDescent="0.2">
      <c r="A34" s="129"/>
      <c r="B34" s="46" t="s">
        <v>16</v>
      </c>
      <c r="C34" s="47">
        <v>494348.68</v>
      </c>
      <c r="D34" s="51">
        <v>5</v>
      </c>
      <c r="E34" s="119">
        <v>0</v>
      </c>
      <c r="F34" s="120">
        <v>0</v>
      </c>
      <c r="G34" s="47">
        <v>494348.68</v>
      </c>
      <c r="H34" s="51">
        <v>5</v>
      </c>
    </row>
    <row r="35" spans="1:8" ht="12" outlineLevel="2" x14ac:dyDescent="0.2">
      <c r="A35" s="129"/>
      <c r="B35" s="46" t="s">
        <v>3</v>
      </c>
      <c r="C35" s="47">
        <v>494348.68</v>
      </c>
      <c r="D35" s="51">
        <v>5</v>
      </c>
      <c r="E35" s="119">
        <v>0</v>
      </c>
      <c r="F35" s="120">
        <v>0</v>
      </c>
      <c r="G35" s="47">
        <v>494348.68</v>
      </c>
      <c r="H35" s="51">
        <v>5</v>
      </c>
    </row>
    <row r="36" spans="1:8" ht="12" outlineLevel="2" x14ac:dyDescent="0.2">
      <c r="A36" s="129"/>
      <c r="B36" s="46" t="s">
        <v>4</v>
      </c>
      <c r="C36" s="47">
        <v>494348.68</v>
      </c>
      <c r="D36" s="51">
        <v>5</v>
      </c>
      <c r="E36" s="119">
        <v>0</v>
      </c>
      <c r="F36" s="120">
        <v>0</v>
      </c>
      <c r="G36" s="47">
        <v>494348.68</v>
      </c>
      <c r="H36" s="51">
        <v>5</v>
      </c>
    </row>
    <row r="37" spans="1:8" ht="12" outlineLevel="2" x14ac:dyDescent="0.2">
      <c r="A37" s="129"/>
      <c r="B37" s="46" t="s">
        <v>5</v>
      </c>
      <c r="C37" s="47">
        <v>494348.68</v>
      </c>
      <c r="D37" s="51">
        <v>5</v>
      </c>
      <c r="E37" s="119">
        <v>-22061.39</v>
      </c>
      <c r="F37" s="120">
        <v>0</v>
      </c>
      <c r="G37" s="47">
        <v>472287.29</v>
      </c>
      <c r="H37" s="51">
        <v>5</v>
      </c>
    </row>
    <row r="38" spans="1:8" ht="12" outlineLevel="2" x14ac:dyDescent="0.2">
      <c r="A38" s="129"/>
      <c r="B38" s="46" t="s">
        <v>6</v>
      </c>
      <c r="C38" s="47">
        <v>494348.68</v>
      </c>
      <c r="D38" s="51">
        <v>5</v>
      </c>
      <c r="E38" s="119">
        <v>289390.25</v>
      </c>
      <c r="F38" s="122">
        <v>1</v>
      </c>
      <c r="G38" s="47">
        <v>783738.93</v>
      </c>
      <c r="H38" s="51">
        <v>6</v>
      </c>
    </row>
    <row r="39" spans="1:8" ht="12" outlineLevel="2" x14ac:dyDescent="0.2">
      <c r="A39" s="129"/>
      <c r="B39" s="46" t="s">
        <v>7</v>
      </c>
      <c r="C39" s="47">
        <v>494348.68</v>
      </c>
      <c r="D39" s="51">
        <v>5</v>
      </c>
      <c r="E39" s="119">
        <v>0</v>
      </c>
      <c r="F39" s="122">
        <v>0</v>
      </c>
      <c r="G39" s="47">
        <v>494348.68</v>
      </c>
      <c r="H39" s="51">
        <v>5</v>
      </c>
    </row>
    <row r="40" spans="1:8" ht="12" outlineLevel="2" x14ac:dyDescent="0.2">
      <c r="A40" s="129"/>
      <c r="B40" s="46" t="s">
        <v>8</v>
      </c>
      <c r="C40" s="47">
        <v>494348.68</v>
      </c>
      <c r="D40" s="51">
        <v>5</v>
      </c>
      <c r="E40" s="119">
        <v>1421620.17</v>
      </c>
      <c r="F40" s="122">
        <v>21</v>
      </c>
      <c r="G40" s="47">
        <v>1915968.85</v>
      </c>
      <c r="H40" s="51">
        <v>26</v>
      </c>
    </row>
    <row r="41" spans="1:8" ht="12" outlineLevel="2" x14ac:dyDescent="0.2">
      <c r="A41" s="129"/>
      <c r="B41" s="46" t="s">
        <v>9</v>
      </c>
      <c r="C41" s="47">
        <v>494348.68</v>
      </c>
      <c r="D41" s="51">
        <v>5</v>
      </c>
      <c r="E41" s="119">
        <v>1241210.48</v>
      </c>
      <c r="F41" s="120">
        <v>9</v>
      </c>
      <c r="G41" s="47">
        <v>1735559.16</v>
      </c>
      <c r="H41" s="51">
        <v>14</v>
      </c>
    </row>
    <row r="42" spans="1:8" ht="12" outlineLevel="2" x14ac:dyDescent="0.2">
      <c r="A42" s="129"/>
      <c r="B42" s="46" t="s">
        <v>10</v>
      </c>
      <c r="C42" s="47">
        <v>494348.68</v>
      </c>
      <c r="D42" s="51">
        <v>5</v>
      </c>
      <c r="E42" s="119">
        <v>1241210.48</v>
      </c>
      <c r="F42" s="120">
        <v>12</v>
      </c>
      <c r="G42" s="47">
        <v>1735559.16</v>
      </c>
      <c r="H42" s="51">
        <v>17</v>
      </c>
    </row>
    <row r="43" spans="1:8" ht="12" outlineLevel="2" x14ac:dyDescent="0.2">
      <c r="A43" s="129"/>
      <c r="B43" s="46" t="s">
        <v>11</v>
      </c>
      <c r="C43" s="47">
        <v>197739.51999999999</v>
      </c>
      <c r="D43" s="51">
        <v>2</v>
      </c>
      <c r="E43" s="119">
        <v>620605.22</v>
      </c>
      <c r="F43" s="122">
        <v>6</v>
      </c>
      <c r="G43" s="47">
        <v>818344.74</v>
      </c>
      <c r="H43" s="51">
        <v>8</v>
      </c>
    </row>
    <row r="44" spans="1:8" ht="21" x14ac:dyDescent="0.2">
      <c r="A44" s="37" t="s">
        <v>91</v>
      </c>
      <c r="B44" s="37" t="s">
        <v>92</v>
      </c>
      <c r="C44" s="38">
        <v>12141474</v>
      </c>
      <c r="D44" s="43">
        <v>127</v>
      </c>
      <c r="E44" s="38">
        <v>4314483.45</v>
      </c>
      <c r="F44" s="39">
        <v>78</v>
      </c>
      <c r="G44" s="40">
        <v>16455957.449999999</v>
      </c>
      <c r="H44" s="162">
        <v>205</v>
      </c>
    </row>
    <row r="45" spans="1:8" ht="12" outlineLevel="2" x14ac:dyDescent="0.2">
      <c r="A45" s="129"/>
      <c r="B45" s="46" t="s">
        <v>14</v>
      </c>
      <c r="C45" s="47">
        <v>1051623.73</v>
      </c>
      <c r="D45" s="51">
        <v>11</v>
      </c>
      <c r="E45" s="119">
        <v>0</v>
      </c>
      <c r="F45" s="120">
        <v>0</v>
      </c>
      <c r="G45" s="47">
        <v>1051623.73</v>
      </c>
      <c r="H45" s="51">
        <v>11</v>
      </c>
    </row>
    <row r="46" spans="1:8" ht="12" outlineLevel="2" x14ac:dyDescent="0.2">
      <c r="A46" s="129"/>
      <c r="B46" s="46" t="s">
        <v>15</v>
      </c>
      <c r="C46" s="47">
        <v>1051623.73</v>
      </c>
      <c r="D46" s="51">
        <v>11</v>
      </c>
      <c r="E46" s="119">
        <v>0</v>
      </c>
      <c r="F46" s="122">
        <v>0</v>
      </c>
      <c r="G46" s="47">
        <v>1051623.73</v>
      </c>
      <c r="H46" s="51">
        <v>11</v>
      </c>
    </row>
    <row r="47" spans="1:8" ht="12" outlineLevel="2" x14ac:dyDescent="0.2">
      <c r="A47" s="129"/>
      <c r="B47" s="46" t="s">
        <v>16</v>
      </c>
      <c r="C47" s="47">
        <v>1051623.73</v>
      </c>
      <c r="D47" s="51">
        <v>11</v>
      </c>
      <c r="E47" s="119">
        <v>0</v>
      </c>
      <c r="F47" s="120">
        <v>0</v>
      </c>
      <c r="G47" s="47">
        <v>1051623.73</v>
      </c>
      <c r="H47" s="51">
        <v>11</v>
      </c>
    </row>
    <row r="48" spans="1:8" ht="12" outlineLevel="2" x14ac:dyDescent="0.2">
      <c r="A48" s="129"/>
      <c r="B48" s="46" t="s">
        <v>3</v>
      </c>
      <c r="C48" s="47">
        <v>1051623.73</v>
      </c>
      <c r="D48" s="51">
        <v>11</v>
      </c>
      <c r="E48" s="119">
        <v>0</v>
      </c>
      <c r="F48" s="120">
        <v>0</v>
      </c>
      <c r="G48" s="47">
        <v>1051623.73</v>
      </c>
      <c r="H48" s="51">
        <v>11</v>
      </c>
    </row>
    <row r="49" spans="1:8" ht="12" outlineLevel="2" x14ac:dyDescent="0.2">
      <c r="A49" s="129"/>
      <c r="B49" s="46" t="s">
        <v>4</v>
      </c>
      <c r="C49" s="47">
        <v>1051623.73</v>
      </c>
      <c r="D49" s="51">
        <v>11</v>
      </c>
      <c r="E49" s="119">
        <v>0</v>
      </c>
      <c r="F49" s="122">
        <v>0</v>
      </c>
      <c r="G49" s="47">
        <v>1051623.73</v>
      </c>
      <c r="H49" s="51">
        <v>11</v>
      </c>
    </row>
    <row r="50" spans="1:8" ht="12" outlineLevel="2" x14ac:dyDescent="0.2">
      <c r="A50" s="129"/>
      <c r="B50" s="46" t="s">
        <v>5</v>
      </c>
      <c r="C50" s="47">
        <v>1051623.73</v>
      </c>
      <c r="D50" s="51">
        <v>11</v>
      </c>
      <c r="E50" s="119">
        <v>151614.66</v>
      </c>
      <c r="F50" s="120">
        <v>-1</v>
      </c>
      <c r="G50" s="47">
        <v>1203238.3899999999</v>
      </c>
      <c r="H50" s="51">
        <v>10</v>
      </c>
    </row>
    <row r="51" spans="1:8" ht="12" outlineLevel="2" x14ac:dyDescent="0.2">
      <c r="A51" s="129"/>
      <c r="B51" s="46" t="s">
        <v>6</v>
      </c>
      <c r="C51" s="47">
        <v>1051623.73</v>
      </c>
      <c r="D51" s="51">
        <v>11</v>
      </c>
      <c r="E51" s="119">
        <v>0</v>
      </c>
      <c r="F51" s="119">
        <v>0</v>
      </c>
      <c r="G51" s="47">
        <v>1051623.73</v>
      </c>
      <c r="H51" s="51">
        <v>11</v>
      </c>
    </row>
    <row r="52" spans="1:8" ht="12" outlineLevel="2" x14ac:dyDescent="0.2">
      <c r="A52" s="129"/>
      <c r="B52" s="46" t="s">
        <v>7</v>
      </c>
      <c r="C52" s="47">
        <v>1051623.73</v>
      </c>
      <c r="D52" s="51">
        <v>11</v>
      </c>
      <c r="E52" s="119">
        <v>0</v>
      </c>
      <c r="F52" s="119">
        <v>0</v>
      </c>
      <c r="G52" s="47">
        <v>1051623.73</v>
      </c>
      <c r="H52" s="51">
        <v>11</v>
      </c>
    </row>
    <row r="53" spans="1:8" ht="12" outlineLevel="2" x14ac:dyDescent="0.2">
      <c r="A53" s="129"/>
      <c r="B53" s="46" t="s">
        <v>8</v>
      </c>
      <c r="C53" s="47">
        <v>1051623.73</v>
      </c>
      <c r="D53" s="51">
        <v>11</v>
      </c>
      <c r="E53" s="119">
        <v>484752.49</v>
      </c>
      <c r="F53" s="119">
        <v>15</v>
      </c>
      <c r="G53" s="47">
        <v>1536376.22</v>
      </c>
      <c r="H53" s="51">
        <v>26</v>
      </c>
    </row>
    <row r="54" spans="1:8" ht="12" outlineLevel="2" x14ac:dyDescent="0.2">
      <c r="A54" s="129"/>
      <c r="B54" s="46" t="s">
        <v>9</v>
      </c>
      <c r="C54" s="47">
        <v>1051623.73</v>
      </c>
      <c r="D54" s="51">
        <v>11</v>
      </c>
      <c r="E54" s="119">
        <v>1337496.8400000001</v>
      </c>
      <c r="F54" s="120">
        <v>24</v>
      </c>
      <c r="G54" s="47">
        <v>2389120.5699999998</v>
      </c>
      <c r="H54" s="51">
        <v>35</v>
      </c>
    </row>
    <row r="55" spans="1:8" ht="12" outlineLevel="2" x14ac:dyDescent="0.2">
      <c r="A55" s="129"/>
      <c r="B55" s="46" t="s">
        <v>10</v>
      </c>
      <c r="C55" s="47">
        <v>1051623.73</v>
      </c>
      <c r="D55" s="51">
        <v>11</v>
      </c>
      <c r="E55" s="119">
        <v>1337496.8400000001</v>
      </c>
      <c r="F55" s="120">
        <v>24</v>
      </c>
      <c r="G55" s="47">
        <v>2389120.5699999998</v>
      </c>
      <c r="H55" s="51">
        <v>35</v>
      </c>
    </row>
    <row r="56" spans="1:8" ht="12" outlineLevel="2" x14ac:dyDescent="0.2">
      <c r="A56" s="129"/>
      <c r="B56" s="46" t="s">
        <v>11</v>
      </c>
      <c r="C56" s="47">
        <v>573612.97</v>
      </c>
      <c r="D56" s="51">
        <v>6</v>
      </c>
      <c r="E56" s="119">
        <v>1003122.62</v>
      </c>
      <c r="F56" s="122">
        <v>16</v>
      </c>
      <c r="G56" s="47">
        <v>1576735.59</v>
      </c>
      <c r="H56" s="51">
        <v>22</v>
      </c>
    </row>
    <row r="57" spans="1:8" ht="12.75" outlineLevel="2" x14ac:dyDescent="0.2">
      <c r="A57" s="26" t="s">
        <v>293</v>
      </c>
      <c r="B57" s="166"/>
      <c r="C57" s="98">
        <v>70677163.709999993</v>
      </c>
      <c r="D57" s="99">
        <v>12150</v>
      </c>
      <c r="E57" s="163">
        <v>-17741907.940000001</v>
      </c>
      <c r="F57" s="167">
        <v>-231</v>
      </c>
      <c r="G57" s="98">
        <f>C57+E57</f>
        <v>52935255.770000003</v>
      </c>
      <c r="H57" s="99">
        <f>D57+F57</f>
        <v>11919</v>
      </c>
    </row>
    <row r="58" spans="1:8" x14ac:dyDescent="0.2">
      <c r="A58" s="187" t="s">
        <v>25</v>
      </c>
      <c r="B58" s="187"/>
      <c r="C58" s="98">
        <v>39036622</v>
      </c>
      <c r="D58" s="100">
        <v>407</v>
      </c>
      <c r="E58" s="98">
        <f>17741907.94+E57</f>
        <v>0</v>
      </c>
      <c r="F58" s="100">
        <f>231+F57</f>
        <v>0</v>
      </c>
      <c r="G58" s="98">
        <f>C58+E58</f>
        <v>39036622</v>
      </c>
      <c r="H58" s="99">
        <f>D58+F58</f>
        <v>407</v>
      </c>
    </row>
  </sheetData>
  <mergeCells count="8">
    <mergeCell ref="F1:H1"/>
    <mergeCell ref="A58:B58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view="pageBreakPreview" zoomScale="150" zoomScaleNormal="100" zoomScaleSheetLayoutView="150" workbookViewId="0">
      <selection activeCell="C21" sqref="C21"/>
    </sheetView>
  </sheetViews>
  <sheetFormatPr defaultColWidth="8" defaultRowHeight="11.25" outlineLevelRow="2" x14ac:dyDescent="0.2"/>
  <cols>
    <col min="1" max="1" width="8" style="28"/>
    <col min="2" max="2" width="19.33203125" style="28" customWidth="1"/>
    <col min="3" max="3" width="13.6640625" style="28" customWidth="1"/>
    <col min="4" max="4" width="8" style="28"/>
    <col min="5" max="5" width="13.83203125" style="108" customWidth="1"/>
    <col min="6" max="6" width="8" style="28"/>
    <col min="7" max="7" width="14.33203125" style="108" customWidth="1"/>
    <col min="8" max="8" width="8" style="28"/>
    <col min="9" max="16384" width="8" style="29"/>
  </cols>
  <sheetData>
    <row r="1" spans="1:8" ht="41.25" customHeight="1" x14ac:dyDescent="0.2">
      <c r="F1" s="189" t="s">
        <v>96</v>
      </c>
      <c r="G1" s="189"/>
      <c r="H1" s="189"/>
    </row>
    <row r="2" spans="1:8" ht="41.25" customHeight="1" x14ac:dyDescent="0.2">
      <c r="A2" s="196" t="s">
        <v>97</v>
      </c>
      <c r="B2" s="196"/>
      <c r="C2" s="196"/>
      <c r="D2" s="196"/>
      <c r="E2" s="196"/>
      <c r="F2" s="196"/>
      <c r="G2" s="196"/>
      <c r="H2" s="196"/>
    </row>
    <row r="3" spans="1:8" ht="24" customHeight="1" x14ac:dyDescent="0.2">
      <c r="A3" s="197" t="s">
        <v>0</v>
      </c>
      <c r="B3" s="192" t="s">
        <v>165</v>
      </c>
      <c r="C3" s="193" t="s">
        <v>29</v>
      </c>
      <c r="D3" s="193"/>
      <c r="E3" s="198" t="s">
        <v>30</v>
      </c>
      <c r="F3" s="198"/>
      <c r="G3" s="195" t="s">
        <v>31</v>
      </c>
      <c r="H3" s="195"/>
    </row>
    <row r="4" spans="1:8" ht="18" customHeight="1" x14ac:dyDescent="0.2">
      <c r="A4" s="197"/>
      <c r="B4" s="192"/>
      <c r="C4" s="2" t="s">
        <v>32</v>
      </c>
      <c r="D4" s="3" t="s">
        <v>33</v>
      </c>
      <c r="E4" s="4" t="s">
        <v>32</v>
      </c>
      <c r="F4" s="27" t="s">
        <v>33</v>
      </c>
      <c r="G4" s="2" t="s">
        <v>32</v>
      </c>
      <c r="H4" s="5" t="s">
        <v>33</v>
      </c>
    </row>
    <row r="5" spans="1:8" ht="31.5" x14ac:dyDescent="0.2">
      <c r="A5" s="37" t="s">
        <v>95</v>
      </c>
      <c r="B5" s="37" t="s">
        <v>26</v>
      </c>
      <c r="C5" s="38">
        <v>95904413</v>
      </c>
      <c r="D5" s="43">
        <v>634</v>
      </c>
      <c r="E5" s="38">
        <v>-24824484.52</v>
      </c>
      <c r="F5" s="39">
        <v>-43</v>
      </c>
      <c r="G5" s="40">
        <v>71079928.480000004</v>
      </c>
      <c r="H5" s="162">
        <v>591</v>
      </c>
    </row>
    <row r="6" spans="1:8" ht="12" outlineLevel="2" x14ac:dyDescent="0.2">
      <c r="A6" s="129"/>
      <c r="B6" s="46" t="s">
        <v>14</v>
      </c>
      <c r="C6" s="47">
        <v>8017245.8799999999</v>
      </c>
      <c r="D6" s="51">
        <v>53</v>
      </c>
      <c r="E6" s="119">
        <v>0</v>
      </c>
      <c r="F6" s="120">
        <v>0</v>
      </c>
      <c r="G6" s="47">
        <v>8017245.8799999999</v>
      </c>
      <c r="H6" s="51">
        <v>53</v>
      </c>
    </row>
    <row r="7" spans="1:8" ht="12" outlineLevel="2" x14ac:dyDescent="0.2">
      <c r="A7" s="129"/>
      <c r="B7" s="46" t="s">
        <v>15</v>
      </c>
      <c r="C7" s="47">
        <v>8017245.8799999999</v>
      </c>
      <c r="D7" s="51">
        <v>53</v>
      </c>
      <c r="E7" s="119">
        <v>-315854.38</v>
      </c>
      <c r="F7" s="165">
        <v>36</v>
      </c>
      <c r="G7" s="47">
        <v>7701391.5</v>
      </c>
      <c r="H7" s="51">
        <v>89</v>
      </c>
    </row>
    <row r="8" spans="1:8" ht="12" outlineLevel="2" x14ac:dyDescent="0.2">
      <c r="A8" s="129"/>
      <c r="B8" s="46" t="s">
        <v>16</v>
      </c>
      <c r="C8" s="47">
        <v>8017245.8799999999</v>
      </c>
      <c r="D8" s="51">
        <v>53</v>
      </c>
      <c r="E8" s="119">
        <v>0</v>
      </c>
      <c r="F8" s="165">
        <v>0</v>
      </c>
      <c r="G8" s="47">
        <v>8017245.8799999999</v>
      </c>
      <c r="H8" s="51">
        <v>53</v>
      </c>
    </row>
    <row r="9" spans="1:8" ht="12" outlineLevel="2" x14ac:dyDescent="0.2">
      <c r="A9" s="129"/>
      <c r="B9" s="46" t="s">
        <v>3</v>
      </c>
      <c r="C9" s="47">
        <v>8017245.8799999999</v>
      </c>
      <c r="D9" s="51">
        <v>53</v>
      </c>
      <c r="E9" s="119">
        <v>-269642.33</v>
      </c>
      <c r="F9" s="165">
        <v>20</v>
      </c>
      <c r="G9" s="47">
        <v>7747603.5499999998</v>
      </c>
      <c r="H9" s="51">
        <v>73</v>
      </c>
    </row>
    <row r="10" spans="1:8" ht="12" outlineLevel="2" x14ac:dyDescent="0.2">
      <c r="A10" s="129"/>
      <c r="B10" s="46" t="s">
        <v>4</v>
      </c>
      <c r="C10" s="47">
        <v>8017245.8799999999</v>
      </c>
      <c r="D10" s="51">
        <v>53</v>
      </c>
      <c r="E10" s="119">
        <v>-244557.39</v>
      </c>
      <c r="F10" s="165">
        <v>18</v>
      </c>
      <c r="G10" s="47">
        <v>7772688.4900000002</v>
      </c>
      <c r="H10" s="51">
        <v>71</v>
      </c>
    </row>
    <row r="11" spans="1:8" ht="12" outlineLevel="2" x14ac:dyDescent="0.2">
      <c r="A11" s="129"/>
      <c r="B11" s="46" t="s">
        <v>5</v>
      </c>
      <c r="C11" s="47">
        <v>8017245.8799999999</v>
      </c>
      <c r="D11" s="51">
        <v>53</v>
      </c>
      <c r="E11" s="119">
        <v>-245230.34</v>
      </c>
      <c r="F11" s="165">
        <v>0</v>
      </c>
      <c r="G11" s="47">
        <v>7772015.54</v>
      </c>
      <c r="H11" s="51">
        <v>53</v>
      </c>
    </row>
    <row r="12" spans="1:8" ht="12" outlineLevel="2" x14ac:dyDescent="0.2">
      <c r="A12" s="129"/>
      <c r="B12" s="46" t="s">
        <v>6</v>
      </c>
      <c r="C12" s="47">
        <v>8017245.8799999999</v>
      </c>
      <c r="D12" s="51">
        <v>53</v>
      </c>
      <c r="E12" s="119">
        <v>0</v>
      </c>
      <c r="F12" s="165">
        <v>0</v>
      </c>
      <c r="G12" s="47">
        <v>8017245.8799999999</v>
      </c>
      <c r="H12" s="51">
        <v>53</v>
      </c>
    </row>
    <row r="13" spans="1:8" ht="12" outlineLevel="2" x14ac:dyDescent="0.2">
      <c r="A13" s="129"/>
      <c r="B13" s="46" t="s">
        <v>7</v>
      </c>
      <c r="C13" s="47">
        <v>8017245.8799999999</v>
      </c>
      <c r="D13" s="51">
        <v>53</v>
      </c>
      <c r="E13" s="119">
        <v>0</v>
      </c>
      <c r="F13" s="165">
        <v>0</v>
      </c>
      <c r="G13" s="47">
        <v>8017245.8799999999</v>
      </c>
      <c r="H13" s="51">
        <v>53</v>
      </c>
    </row>
    <row r="14" spans="1:8" ht="12" outlineLevel="2" x14ac:dyDescent="0.2">
      <c r="A14" s="129"/>
      <c r="B14" s="46" t="s">
        <v>8</v>
      </c>
      <c r="C14" s="47">
        <v>8017245.8799999999</v>
      </c>
      <c r="D14" s="51">
        <v>53</v>
      </c>
      <c r="E14" s="119">
        <v>0</v>
      </c>
      <c r="F14" s="165">
        <v>40</v>
      </c>
      <c r="G14" s="47">
        <v>8017245.8799999999</v>
      </c>
      <c r="H14" s="51">
        <v>93</v>
      </c>
    </row>
    <row r="15" spans="1:8" ht="12" outlineLevel="2" x14ac:dyDescent="0.2">
      <c r="A15" s="129"/>
      <c r="B15" s="46" t="s">
        <v>9</v>
      </c>
      <c r="C15" s="47">
        <v>8017245.8799999999</v>
      </c>
      <c r="D15" s="51">
        <v>53</v>
      </c>
      <c r="E15" s="119">
        <v>-8017245.8799999999</v>
      </c>
      <c r="F15" s="120">
        <v>-53</v>
      </c>
      <c r="G15" s="47">
        <v>0</v>
      </c>
      <c r="H15" s="51">
        <v>0</v>
      </c>
    </row>
    <row r="16" spans="1:8" ht="12" outlineLevel="2" x14ac:dyDescent="0.2">
      <c r="A16" s="129"/>
      <c r="B16" s="46" t="s">
        <v>10</v>
      </c>
      <c r="C16" s="47">
        <v>8017245.8799999999</v>
      </c>
      <c r="D16" s="51">
        <v>53</v>
      </c>
      <c r="E16" s="119">
        <v>-8017245.8799999999</v>
      </c>
      <c r="F16" s="120">
        <v>-53</v>
      </c>
      <c r="G16" s="47">
        <v>0</v>
      </c>
      <c r="H16" s="51">
        <v>0</v>
      </c>
    </row>
    <row r="17" spans="1:8" ht="12" outlineLevel="2" x14ac:dyDescent="0.2">
      <c r="A17" s="129"/>
      <c r="B17" s="46" t="s">
        <v>11</v>
      </c>
      <c r="C17" s="47">
        <v>7714708.3200000003</v>
      </c>
      <c r="D17" s="51">
        <v>51</v>
      </c>
      <c r="E17" s="119">
        <v>-7714708.3200000003</v>
      </c>
      <c r="F17" s="120">
        <v>-51</v>
      </c>
      <c r="G17" s="47">
        <v>0</v>
      </c>
      <c r="H17" s="51">
        <v>0</v>
      </c>
    </row>
    <row r="18" spans="1:8" ht="31.5" x14ac:dyDescent="0.2">
      <c r="A18" s="37" t="s">
        <v>23</v>
      </c>
      <c r="B18" s="37" t="s">
        <v>24</v>
      </c>
      <c r="C18" s="38">
        <v>75506324</v>
      </c>
      <c r="D18" s="43">
        <v>547</v>
      </c>
      <c r="E18" s="38">
        <v>16307167.810000001</v>
      </c>
      <c r="F18" s="39">
        <v>274</v>
      </c>
      <c r="G18" s="40">
        <v>91813491.810000002</v>
      </c>
      <c r="H18" s="162">
        <v>821</v>
      </c>
    </row>
    <row r="19" spans="1:8" ht="12" outlineLevel="2" x14ac:dyDescent="0.2">
      <c r="A19" s="129"/>
      <c r="B19" s="46" t="s">
        <v>14</v>
      </c>
      <c r="C19" s="47">
        <v>6290618.54</v>
      </c>
      <c r="D19" s="51">
        <v>46</v>
      </c>
      <c r="E19" s="119">
        <v>0</v>
      </c>
      <c r="F19" s="120">
        <v>0</v>
      </c>
      <c r="G19" s="47">
        <v>6290618.54</v>
      </c>
      <c r="H19" s="51">
        <v>46</v>
      </c>
    </row>
    <row r="20" spans="1:8" ht="12" outlineLevel="2" x14ac:dyDescent="0.2">
      <c r="A20" s="129"/>
      <c r="B20" s="46" t="s">
        <v>15</v>
      </c>
      <c r="C20" s="47">
        <v>5565171.3399999999</v>
      </c>
      <c r="D20" s="51">
        <v>44</v>
      </c>
      <c r="E20" s="119">
        <v>0</v>
      </c>
      <c r="F20" s="165">
        <v>0</v>
      </c>
      <c r="G20" s="47">
        <v>5565171.3399999999</v>
      </c>
      <c r="H20" s="51">
        <v>44</v>
      </c>
    </row>
    <row r="21" spans="1:8" ht="12" outlineLevel="2" x14ac:dyDescent="0.2">
      <c r="A21" s="129"/>
      <c r="B21" s="46" t="s">
        <v>16</v>
      </c>
      <c r="C21" s="47">
        <v>6020970.1600000001</v>
      </c>
      <c r="D21" s="51">
        <v>44</v>
      </c>
      <c r="E21" s="119">
        <v>0</v>
      </c>
      <c r="F21" s="165">
        <v>0</v>
      </c>
      <c r="G21" s="47">
        <v>6020970.1600000001</v>
      </c>
      <c r="H21" s="51">
        <v>44</v>
      </c>
    </row>
    <row r="22" spans="1:8" ht="12" outlineLevel="2" x14ac:dyDescent="0.2">
      <c r="A22" s="129"/>
      <c r="B22" s="46" t="s">
        <v>3</v>
      </c>
      <c r="C22" s="47">
        <v>5300172.07</v>
      </c>
      <c r="D22" s="51">
        <v>43</v>
      </c>
      <c r="E22" s="119">
        <v>0</v>
      </c>
      <c r="F22" s="165">
        <v>0</v>
      </c>
      <c r="G22" s="47">
        <v>5300172.07</v>
      </c>
      <c r="H22" s="51">
        <v>43</v>
      </c>
    </row>
    <row r="23" spans="1:8" ht="12" outlineLevel="2" x14ac:dyDescent="0.2">
      <c r="A23" s="129"/>
      <c r="B23" s="46" t="s">
        <v>4</v>
      </c>
      <c r="C23" s="47">
        <v>5769918.2199999997</v>
      </c>
      <c r="D23" s="51">
        <v>43</v>
      </c>
      <c r="E23" s="119">
        <v>0</v>
      </c>
      <c r="F23" s="165">
        <v>0</v>
      </c>
      <c r="G23" s="47">
        <v>5769918.2199999997</v>
      </c>
      <c r="H23" s="51">
        <v>43</v>
      </c>
    </row>
    <row r="24" spans="1:8" ht="12" outlineLevel="2" x14ac:dyDescent="0.2">
      <c r="A24" s="129"/>
      <c r="B24" s="46" t="s">
        <v>5</v>
      </c>
      <c r="C24" s="47">
        <v>5705946.4699999997</v>
      </c>
      <c r="D24" s="51">
        <v>44</v>
      </c>
      <c r="E24" s="119">
        <v>0</v>
      </c>
      <c r="F24" s="165">
        <v>0</v>
      </c>
      <c r="G24" s="47">
        <v>5705946.4699999997</v>
      </c>
      <c r="H24" s="51">
        <v>44</v>
      </c>
    </row>
    <row r="25" spans="1:8" ht="12" outlineLevel="2" x14ac:dyDescent="0.2">
      <c r="A25" s="129"/>
      <c r="B25" s="46" t="s">
        <v>6</v>
      </c>
      <c r="C25" s="47">
        <v>6083454.3099999996</v>
      </c>
      <c r="D25" s="51">
        <v>45</v>
      </c>
      <c r="E25" s="119">
        <v>0</v>
      </c>
      <c r="F25" s="165">
        <v>0</v>
      </c>
      <c r="G25" s="47">
        <v>6083454.3099999996</v>
      </c>
      <c r="H25" s="51">
        <v>45</v>
      </c>
    </row>
    <row r="26" spans="1:8" ht="12" outlineLevel="2" x14ac:dyDescent="0.2">
      <c r="A26" s="129"/>
      <c r="B26" s="46" t="s">
        <v>7</v>
      </c>
      <c r="C26" s="47">
        <v>6699276.5700000003</v>
      </c>
      <c r="D26" s="51">
        <v>47</v>
      </c>
      <c r="E26" s="119">
        <v>-144588.51</v>
      </c>
      <c r="F26" s="165">
        <v>-6</v>
      </c>
      <c r="G26" s="47">
        <v>6554688.0599999996</v>
      </c>
      <c r="H26" s="51">
        <v>41</v>
      </c>
    </row>
    <row r="27" spans="1:8" ht="12" outlineLevel="2" x14ac:dyDescent="0.2">
      <c r="A27" s="129"/>
      <c r="B27" s="46" t="s">
        <v>8</v>
      </c>
      <c r="C27" s="47">
        <v>7054440.96</v>
      </c>
      <c r="D27" s="51">
        <v>48</v>
      </c>
      <c r="E27" s="119">
        <v>-830769.46</v>
      </c>
      <c r="F27" s="165">
        <v>-4</v>
      </c>
      <c r="G27" s="47">
        <v>6223671.5</v>
      </c>
      <c r="H27" s="51">
        <v>44</v>
      </c>
    </row>
    <row r="28" spans="1:8" ht="12" outlineLevel="2" x14ac:dyDescent="0.2">
      <c r="A28" s="129"/>
      <c r="B28" s="46" t="s">
        <v>9</v>
      </c>
      <c r="C28" s="47">
        <v>7054440.96</v>
      </c>
      <c r="D28" s="51">
        <v>48</v>
      </c>
      <c r="E28" s="119">
        <v>5760841.9199999999</v>
      </c>
      <c r="F28" s="120">
        <v>92</v>
      </c>
      <c r="G28" s="47">
        <v>12815282.880000001</v>
      </c>
      <c r="H28" s="51">
        <v>140</v>
      </c>
    </row>
    <row r="29" spans="1:8" ht="12" outlineLevel="2" x14ac:dyDescent="0.2">
      <c r="A29" s="129"/>
      <c r="B29" s="46" t="s">
        <v>10</v>
      </c>
      <c r="C29" s="47">
        <v>7054440.96</v>
      </c>
      <c r="D29" s="51">
        <v>48</v>
      </c>
      <c r="E29" s="119">
        <v>5760841.9199999999</v>
      </c>
      <c r="F29" s="120">
        <v>96</v>
      </c>
      <c r="G29" s="47">
        <v>12815282.880000001</v>
      </c>
      <c r="H29" s="51">
        <v>144</v>
      </c>
    </row>
    <row r="30" spans="1:8" ht="12" outlineLevel="2" x14ac:dyDescent="0.2">
      <c r="A30" s="129"/>
      <c r="B30" s="46" t="s">
        <v>11</v>
      </c>
      <c r="C30" s="47">
        <v>6907473.4400000004</v>
      </c>
      <c r="D30" s="51">
        <v>47</v>
      </c>
      <c r="E30" s="119">
        <v>5760841.9400000004</v>
      </c>
      <c r="F30" s="120">
        <v>96</v>
      </c>
      <c r="G30" s="47">
        <v>12668315.380000001</v>
      </c>
      <c r="H30" s="51">
        <v>143</v>
      </c>
    </row>
    <row r="31" spans="1:8" ht="12.75" outlineLevel="2" x14ac:dyDescent="0.2">
      <c r="A31" s="26" t="s">
        <v>293</v>
      </c>
      <c r="B31" s="97"/>
      <c r="C31" s="98">
        <v>62159847</v>
      </c>
      <c r="D31" s="99">
        <v>12381</v>
      </c>
      <c r="E31" s="163">
        <v>8517316.7100000009</v>
      </c>
      <c r="F31" s="164">
        <v>-231</v>
      </c>
      <c r="G31" s="98">
        <f>C31+E31</f>
        <v>70677163.709999993</v>
      </c>
      <c r="H31" s="100">
        <f>D31+F31</f>
        <v>12150</v>
      </c>
    </row>
    <row r="32" spans="1:8" x14ac:dyDescent="0.2">
      <c r="A32" s="187" t="s">
        <v>25</v>
      </c>
      <c r="B32" s="187"/>
      <c r="C32" s="98">
        <v>171410737</v>
      </c>
      <c r="D32" s="100">
        <v>1181</v>
      </c>
      <c r="E32" s="98">
        <f>-8517316.71+E31</f>
        <v>0</v>
      </c>
      <c r="F32" s="100">
        <f>231+F31</f>
        <v>0</v>
      </c>
      <c r="G32" s="98">
        <v>162893420.28999999</v>
      </c>
      <c r="H32" s="100">
        <v>1412</v>
      </c>
    </row>
  </sheetData>
  <mergeCells count="8">
    <mergeCell ref="A32:B32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525"/>
  <sheetViews>
    <sheetView view="pageBreakPreview" zoomScale="160" zoomScaleNormal="115" zoomScaleSheetLayoutView="160" workbookViewId="0">
      <pane xSplit="1" ySplit="4" topLeftCell="B5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ColWidth="10.6640625" defaultRowHeight="11.25" outlineLevelRow="3" x14ac:dyDescent="0.2"/>
  <cols>
    <col min="1" max="1" width="11" style="36" customWidth="1"/>
    <col min="2" max="2" width="27" style="36" customWidth="1"/>
    <col min="3" max="3" width="15.33203125" style="159" customWidth="1"/>
    <col min="4" max="4" width="10" style="159" customWidth="1"/>
    <col min="5" max="5" width="15.6640625" style="160" customWidth="1"/>
    <col min="6" max="6" width="10.6640625" style="161" customWidth="1"/>
    <col min="7" max="7" width="17.1640625" style="159" customWidth="1"/>
    <col min="8" max="8" width="10.6640625" style="161"/>
    <col min="9" max="16384" width="10.6640625" style="36"/>
  </cols>
  <sheetData>
    <row r="1" spans="1:8" ht="39" customHeight="1" x14ac:dyDescent="0.2">
      <c r="A1" s="12"/>
      <c r="B1" s="12"/>
      <c r="C1" s="21"/>
      <c r="D1" s="22"/>
      <c r="E1" s="24"/>
      <c r="F1" s="202" t="s">
        <v>234</v>
      </c>
      <c r="G1" s="202"/>
      <c r="H1" s="202"/>
    </row>
    <row r="2" spans="1:8" ht="36.75" customHeight="1" x14ac:dyDescent="0.2">
      <c r="A2" s="203" t="s">
        <v>232</v>
      </c>
      <c r="B2" s="203"/>
      <c r="C2" s="203"/>
      <c r="D2" s="203"/>
      <c r="E2" s="203"/>
      <c r="F2" s="203"/>
      <c r="G2" s="203"/>
      <c r="H2" s="203"/>
    </row>
    <row r="3" spans="1:8" ht="21.75" customHeight="1" x14ac:dyDescent="0.2">
      <c r="A3" s="204" t="s">
        <v>0</v>
      </c>
      <c r="B3" s="205" t="s">
        <v>291</v>
      </c>
      <c r="C3" s="206" t="s">
        <v>29</v>
      </c>
      <c r="D3" s="206"/>
      <c r="E3" s="207" t="s">
        <v>30</v>
      </c>
      <c r="F3" s="207"/>
      <c r="G3" s="208" t="s">
        <v>31</v>
      </c>
      <c r="H3" s="208"/>
    </row>
    <row r="4" spans="1:8" ht="14.25" customHeight="1" x14ac:dyDescent="0.2">
      <c r="A4" s="204"/>
      <c r="B4" s="205"/>
      <c r="C4" s="17" t="s">
        <v>32</v>
      </c>
      <c r="D4" s="17" t="s">
        <v>33</v>
      </c>
      <c r="E4" s="18" t="s">
        <v>32</v>
      </c>
      <c r="F4" s="17" t="s">
        <v>33</v>
      </c>
      <c r="G4" s="17" t="s">
        <v>32</v>
      </c>
      <c r="H4" s="17" t="s">
        <v>33</v>
      </c>
    </row>
    <row r="5" spans="1:8" ht="12" customHeight="1" x14ac:dyDescent="0.2">
      <c r="A5" s="52" t="s">
        <v>35</v>
      </c>
      <c r="B5" s="209" t="s">
        <v>36</v>
      </c>
      <c r="C5" s="210"/>
      <c r="D5" s="210"/>
      <c r="E5" s="210"/>
      <c r="F5" s="210"/>
      <c r="G5" s="210"/>
      <c r="H5" s="211"/>
    </row>
    <row r="6" spans="1:8" ht="12" customHeight="1" x14ac:dyDescent="0.2">
      <c r="A6" s="147"/>
      <c r="B6" s="147" t="s">
        <v>233</v>
      </c>
      <c r="C6" s="148">
        <f>SUM(C7:C18)</f>
        <v>4045178.46</v>
      </c>
      <c r="D6" s="149">
        <f t="shared" ref="D6:H6" si="0">SUM(D7:D18)</f>
        <v>2668</v>
      </c>
      <c r="E6" s="150">
        <f t="shared" si="0"/>
        <v>-1608093.21</v>
      </c>
      <c r="F6" s="151">
        <f t="shared" si="0"/>
        <v>-625</v>
      </c>
      <c r="G6" s="148">
        <f t="shared" si="0"/>
        <v>2437085.25</v>
      </c>
      <c r="H6" s="149">
        <f t="shared" si="0"/>
        <v>2043</v>
      </c>
    </row>
    <row r="7" spans="1:8" s="153" customFormat="1" ht="11.25" customHeight="1" outlineLevel="2" x14ac:dyDescent="0.2">
      <c r="A7" s="57"/>
      <c r="B7" s="58" t="s">
        <v>14</v>
      </c>
      <c r="C7" s="81">
        <v>202150.08</v>
      </c>
      <c r="D7" s="152">
        <v>171</v>
      </c>
      <c r="E7" s="83">
        <v>0</v>
      </c>
      <c r="F7" s="86">
        <v>0</v>
      </c>
      <c r="G7" s="85">
        <f>C7+E7</f>
        <v>202150.08</v>
      </c>
      <c r="H7" s="86">
        <f>D7+F7</f>
        <v>171</v>
      </c>
    </row>
    <row r="8" spans="1:8" s="154" customFormat="1" ht="11.25" customHeight="1" outlineLevel="2" x14ac:dyDescent="0.2">
      <c r="A8" s="57"/>
      <c r="B8" s="58" t="s">
        <v>15</v>
      </c>
      <c r="C8" s="81">
        <v>250763.44</v>
      </c>
      <c r="D8" s="152">
        <v>125</v>
      </c>
      <c r="E8" s="83">
        <v>-100177.25</v>
      </c>
      <c r="F8" s="86">
        <v>-34</v>
      </c>
      <c r="G8" s="85">
        <f t="shared" ref="G8:H18" si="1">C8+E8</f>
        <v>150586.19</v>
      </c>
      <c r="H8" s="86">
        <f t="shared" si="1"/>
        <v>91</v>
      </c>
    </row>
    <row r="9" spans="1:8" s="154" customFormat="1" ht="11.25" customHeight="1" outlineLevel="2" x14ac:dyDescent="0.2">
      <c r="A9" s="57"/>
      <c r="B9" s="58" t="s">
        <v>16</v>
      </c>
      <c r="C9" s="81">
        <v>398414.36</v>
      </c>
      <c r="D9" s="152">
        <v>263</v>
      </c>
      <c r="E9" s="83">
        <v>-125315.73</v>
      </c>
      <c r="F9" s="86">
        <v>-48</v>
      </c>
      <c r="G9" s="85">
        <f t="shared" si="1"/>
        <v>273098.63</v>
      </c>
      <c r="H9" s="86">
        <f t="shared" si="1"/>
        <v>215</v>
      </c>
    </row>
    <row r="10" spans="1:8" s="154" customFormat="1" ht="11.25" customHeight="1" outlineLevel="2" x14ac:dyDescent="0.2">
      <c r="A10" s="57"/>
      <c r="B10" s="58" t="s">
        <v>3</v>
      </c>
      <c r="C10" s="81">
        <v>346066.47</v>
      </c>
      <c r="D10" s="152">
        <v>233</v>
      </c>
      <c r="E10" s="83">
        <v>-87626.67</v>
      </c>
      <c r="F10" s="86">
        <v>-34</v>
      </c>
      <c r="G10" s="85">
        <f t="shared" si="1"/>
        <v>258439.8</v>
      </c>
      <c r="H10" s="86">
        <f t="shared" si="1"/>
        <v>199</v>
      </c>
    </row>
    <row r="11" spans="1:8" s="154" customFormat="1" ht="11.25" customHeight="1" outlineLevel="2" x14ac:dyDescent="0.2">
      <c r="A11" s="57"/>
      <c r="B11" s="58" t="s">
        <v>4</v>
      </c>
      <c r="C11" s="81">
        <v>233671.92</v>
      </c>
      <c r="D11" s="152">
        <v>141</v>
      </c>
      <c r="E11" s="83">
        <v>-45400.78</v>
      </c>
      <c r="F11" s="86">
        <v>-8</v>
      </c>
      <c r="G11" s="85">
        <f t="shared" si="1"/>
        <v>188271.14</v>
      </c>
      <c r="H11" s="86">
        <f t="shared" si="1"/>
        <v>133</v>
      </c>
    </row>
    <row r="12" spans="1:8" s="154" customFormat="1" ht="11.25" customHeight="1" outlineLevel="2" x14ac:dyDescent="0.2">
      <c r="A12" s="57"/>
      <c r="B12" s="58" t="s">
        <v>5</v>
      </c>
      <c r="C12" s="81">
        <v>232715.35</v>
      </c>
      <c r="D12" s="152">
        <v>163</v>
      </c>
      <c r="E12" s="83">
        <v>-40000.1</v>
      </c>
      <c r="F12" s="86">
        <v>-16</v>
      </c>
      <c r="G12" s="85">
        <f t="shared" si="1"/>
        <v>192715.25</v>
      </c>
      <c r="H12" s="86">
        <f t="shared" si="1"/>
        <v>147</v>
      </c>
    </row>
    <row r="13" spans="1:8" s="154" customFormat="1" ht="11.25" customHeight="1" outlineLevel="2" x14ac:dyDescent="0.2">
      <c r="A13" s="57"/>
      <c r="B13" s="58" t="s">
        <v>6</v>
      </c>
      <c r="C13" s="81">
        <v>398414.36</v>
      </c>
      <c r="D13" s="152">
        <v>263</v>
      </c>
      <c r="E13" s="83">
        <v>-191587.74</v>
      </c>
      <c r="F13" s="86">
        <v>-74</v>
      </c>
      <c r="G13" s="85">
        <f t="shared" si="1"/>
        <v>206826.62</v>
      </c>
      <c r="H13" s="86">
        <f t="shared" si="1"/>
        <v>189</v>
      </c>
    </row>
    <row r="14" spans="1:8" s="153" customFormat="1" ht="11.25" customHeight="1" outlineLevel="2" x14ac:dyDescent="0.2">
      <c r="A14" s="57"/>
      <c r="B14" s="58" t="s">
        <v>7</v>
      </c>
      <c r="C14" s="81">
        <v>398414.36</v>
      </c>
      <c r="D14" s="152">
        <v>263</v>
      </c>
      <c r="E14" s="83">
        <v>-218949.97</v>
      </c>
      <c r="F14" s="86">
        <v>-85</v>
      </c>
      <c r="G14" s="85">
        <f t="shared" si="1"/>
        <v>179464.39</v>
      </c>
      <c r="H14" s="86">
        <f t="shared" si="1"/>
        <v>178</v>
      </c>
    </row>
    <row r="15" spans="1:8" s="153" customFormat="1" ht="11.25" customHeight="1" outlineLevel="2" x14ac:dyDescent="0.2">
      <c r="A15" s="57"/>
      <c r="B15" s="58" t="s">
        <v>8</v>
      </c>
      <c r="C15" s="81">
        <v>398414.36</v>
      </c>
      <c r="D15" s="152">
        <v>263</v>
      </c>
      <c r="E15" s="83">
        <v>-222152.52</v>
      </c>
      <c r="F15" s="86">
        <v>-86</v>
      </c>
      <c r="G15" s="85">
        <f t="shared" si="1"/>
        <v>176261.84</v>
      </c>
      <c r="H15" s="86">
        <f t="shared" si="1"/>
        <v>177</v>
      </c>
    </row>
    <row r="16" spans="1:8" s="154" customFormat="1" ht="11.25" customHeight="1" outlineLevel="2" x14ac:dyDescent="0.2">
      <c r="A16" s="57"/>
      <c r="B16" s="58" t="s">
        <v>9</v>
      </c>
      <c r="C16" s="81">
        <v>398414.36</v>
      </c>
      <c r="D16" s="152">
        <v>263</v>
      </c>
      <c r="E16" s="83">
        <v>-192294.15</v>
      </c>
      <c r="F16" s="86">
        <v>-80</v>
      </c>
      <c r="G16" s="85">
        <f t="shared" si="1"/>
        <v>206120.21</v>
      </c>
      <c r="H16" s="86">
        <f t="shared" si="1"/>
        <v>183</v>
      </c>
    </row>
    <row r="17" spans="1:8" s="154" customFormat="1" ht="11.25" customHeight="1" outlineLevel="2" x14ac:dyDescent="0.2">
      <c r="A17" s="57"/>
      <c r="B17" s="58" t="s">
        <v>10</v>
      </c>
      <c r="C17" s="81">
        <v>398414.36</v>
      </c>
      <c r="D17" s="152">
        <v>263</v>
      </c>
      <c r="E17" s="83">
        <v>-192294.15</v>
      </c>
      <c r="F17" s="86">
        <v>-80</v>
      </c>
      <c r="G17" s="85">
        <f t="shared" si="1"/>
        <v>206120.21</v>
      </c>
      <c r="H17" s="86">
        <f t="shared" si="1"/>
        <v>183</v>
      </c>
    </row>
    <row r="18" spans="1:8" s="154" customFormat="1" ht="11.25" customHeight="1" outlineLevel="2" x14ac:dyDescent="0.2">
      <c r="A18" s="57"/>
      <c r="B18" s="58" t="s">
        <v>11</v>
      </c>
      <c r="C18" s="81">
        <v>389325.04</v>
      </c>
      <c r="D18" s="152">
        <v>257</v>
      </c>
      <c r="E18" s="83">
        <v>-192294.15</v>
      </c>
      <c r="F18" s="86">
        <v>-80</v>
      </c>
      <c r="G18" s="85">
        <f t="shared" si="1"/>
        <v>197030.89</v>
      </c>
      <c r="H18" s="86">
        <f t="shared" si="1"/>
        <v>177</v>
      </c>
    </row>
    <row r="19" spans="1:8" ht="12" customHeight="1" x14ac:dyDescent="0.2">
      <c r="A19" s="155" t="s">
        <v>55</v>
      </c>
      <c r="B19" s="199" t="s">
        <v>56</v>
      </c>
      <c r="C19" s="200"/>
      <c r="D19" s="200"/>
      <c r="E19" s="200"/>
      <c r="F19" s="200"/>
      <c r="G19" s="200"/>
      <c r="H19" s="201"/>
    </row>
    <row r="20" spans="1:8" ht="12" customHeight="1" x14ac:dyDescent="0.2">
      <c r="A20" s="147"/>
      <c r="B20" s="147" t="s">
        <v>233</v>
      </c>
      <c r="C20" s="148">
        <f>SUM(C21:C32)</f>
        <v>14202157.109999999</v>
      </c>
      <c r="D20" s="149">
        <f t="shared" ref="D20:H20" si="2">SUM(D21:D32)</f>
        <v>7724</v>
      </c>
      <c r="E20" s="150">
        <f t="shared" si="2"/>
        <v>-1723623.32</v>
      </c>
      <c r="F20" s="151">
        <f t="shared" si="2"/>
        <v>0</v>
      </c>
      <c r="G20" s="148">
        <f t="shared" si="2"/>
        <v>12478533.789999999</v>
      </c>
      <c r="H20" s="149">
        <f t="shared" si="2"/>
        <v>7724</v>
      </c>
    </row>
    <row r="21" spans="1:8" s="153" customFormat="1" ht="11.25" customHeight="1" outlineLevel="2" x14ac:dyDescent="0.2">
      <c r="A21" s="57"/>
      <c r="B21" s="58" t="s">
        <v>14</v>
      </c>
      <c r="C21" s="81">
        <v>757602.1</v>
      </c>
      <c r="D21" s="152">
        <v>379</v>
      </c>
      <c r="E21" s="83">
        <v>-312373.34999999998</v>
      </c>
      <c r="F21" s="86">
        <v>0</v>
      </c>
      <c r="G21" s="85">
        <f t="shared" ref="G21:H32" si="3">C21+E21</f>
        <v>445228.75</v>
      </c>
      <c r="H21" s="86">
        <f t="shared" si="3"/>
        <v>379</v>
      </c>
    </row>
    <row r="22" spans="1:8" s="153" customFormat="1" ht="11.25" customHeight="1" outlineLevel="2" x14ac:dyDescent="0.2">
      <c r="A22" s="57"/>
      <c r="B22" s="58" t="s">
        <v>15</v>
      </c>
      <c r="C22" s="81">
        <v>988751.7</v>
      </c>
      <c r="D22" s="152">
        <v>532</v>
      </c>
      <c r="E22" s="83">
        <v>0</v>
      </c>
      <c r="F22" s="86">
        <v>0</v>
      </c>
      <c r="G22" s="85">
        <f t="shared" si="3"/>
        <v>988751.7</v>
      </c>
      <c r="H22" s="86">
        <f t="shared" si="3"/>
        <v>532</v>
      </c>
    </row>
    <row r="23" spans="1:8" s="153" customFormat="1" ht="11.25" customHeight="1" outlineLevel="2" x14ac:dyDescent="0.2">
      <c r="A23" s="57"/>
      <c r="B23" s="58" t="s">
        <v>16</v>
      </c>
      <c r="C23" s="81">
        <v>1257159.6799999999</v>
      </c>
      <c r="D23" s="152">
        <v>665</v>
      </c>
      <c r="E23" s="83">
        <v>-115532.88</v>
      </c>
      <c r="F23" s="86">
        <v>0</v>
      </c>
      <c r="G23" s="85">
        <f t="shared" si="3"/>
        <v>1141626.8</v>
      </c>
      <c r="H23" s="86">
        <f t="shared" si="3"/>
        <v>665</v>
      </c>
    </row>
    <row r="24" spans="1:8" s="154" customFormat="1" ht="11.25" customHeight="1" outlineLevel="2" x14ac:dyDescent="0.2">
      <c r="A24" s="57"/>
      <c r="B24" s="58" t="s">
        <v>3</v>
      </c>
      <c r="C24" s="81">
        <v>1202373.1000000001</v>
      </c>
      <c r="D24" s="152">
        <v>657</v>
      </c>
      <c r="E24" s="83">
        <v>-3066.24</v>
      </c>
      <c r="F24" s="86">
        <v>0</v>
      </c>
      <c r="G24" s="85">
        <f t="shared" si="3"/>
        <v>1199306.8600000001</v>
      </c>
      <c r="H24" s="86">
        <f t="shared" si="3"/>
        <v>657</v>
      </c>
    </row>
    <row r="25" spans="1:8" s="154" customFormat="1" ht="11.25" customHeight="1" outlineLevel="2" x14ac:dyDescent="0.2">
      <c r="A25" s="57"/>
      <c r="B25" s="58" t="s">
        <v>4</v>
      </c>
      <c r="C25" s="81">
        <v>1057880.1299999999</v>
      </c>
      <c r="D25" s="152">
        <v>608</v>
      </c>
      <c r="E25" s="83">
        <v>0</v>
      </c>
      <c r="F25" s="86">
        <v>0</v>
      </c>
      <c r="G25" s="85">
        <f t="shared" si="3"/>
        <v>1057880.1299999999</v>
      </c>
      <c r="H25" s="86">
        <f t="shared" si="3"/>
        <v>608</v>
      </c>
    </row>
    <row r="26" spans="1:8" s="154" customFormat="1" ht="11.25" customHeight="1" outlineLevel="2" x14ac:dyDescent="0.2">
      <c r="A26" s="57"/>
      <c r="B26" s="58" t="s">
        <v>5</v>
      </c>
      <c r="C26" s="81">
        <v>1235677.3999999999</v>
      </c>
      <c r="D26" s="152">
        <v>653</v>
      </c>
      <c r="E26" s="83">
        <v>-57280.05</v>
      </c>
      <c r="F26" s="86">
        <v>0</v>
      </c>
      <c r="G26" s="85">
        <f t="shared" si="3"/>
        <v>1178397.3500000001</v>
      </c>
      <c r="H26" s="86">
        <f t="shared" si="3"/>
        <v>653</v>
      </c>
    </row>
    <row r="27" spans="1:8" s="153" customFormat="1" ht="11.25" customHeight="1" outlineLevel="2" x14ac:dyDescent="0.2">
      <c r="A27" s="57"/>
      <c r="B27" s="58" t="s">
        <v>6</v>
      </c>
      <c r="C27" s="81">
        <v>1283785.5</v>
      </c>
      <c r="D27" s="152">
        <v>705</v>
      </c>
      <c r="E27" s="83">
        <v>-266481.63</v>
      </c>
      <c r="F27" s="86">
        <v>0</v>
      </c>
      <c r="G27" s="85">
        <f t="shared" si="3"/>
        <v>1017303.87</v>
      </c>
      <c r="H27" s="86">
        <f t="shared" si="3"/>
        <v>705</v>
      </c>
    </row>
    <row r="28" spans="1:8" s="153" customFormat="1" ht="11.25" customHeight="1" outlineLevel="2" x14ac:dyDescent="0.2">
      <c r="A28" s="57"/>
      <c r="B28" s="58" t="s">
        <v>7</v>
      </c>
      <c r="C28" s="81">
        <v>1283785.5</v>
      </c>
      <c r="D28" s="152">
        <v>705</v>
      </c>
      <c r="E28" s="83">
        <v>-103524.2</v>
      </c>
      <c r="F28" s="86">
        <v>0</v>
      </c>
      <c r="G28" s="85">
        <f t="shared" si="3"/>
        <v>1180261.3</v>
      </c>
      <c r="H28" s="86">
        <f t="shared" si="3"/>
        <v>705</v>
      </c>
    </row>
    <row r="29" spans="1:8" s="153" customFormat="1" ht="11.25" customHeight="1" outlineLevel="2" x14ac:dyDescent="0.2">
      <c r="A29" s="57"/>
      <c r="B29" s="58" t="s">
        <v>8</v>
      </c>
      <c r="C29" s="81">
        <v>1283785.5</v>
      </c>
      <c r="D29" s="152">
        <v>705</v>
      </c>
      <c r="E29" s="83">
        <v>-133640.95999999999</v>
      </c>
      <c r="F29" s="86">
        <v>0</v>
      </c>
      <c r="G29" s="85">
        <f t="shared" si="3"/>
        <v>1150144.54</v>
      </c>
      <c r="H29" s="86">
        <f t="shared" si="3"/>
        <v>705</v>
      </c>
    </row>
    <row r="30" spans="1:8" s="153" customFormat="1" ht="11.25" customHeight="1" outlineLevel="2" x14ac:dyDescent="0.2">
      <c r="A30" s="57"/>
      <c r="B30" s="58" t="s">
        <v>9</v>
      </c>
      <c r="C30" s="81">
        <v>1283785.5</v>
      </c>
      <c r="D30" s="152">
        <v>705</v>
      </c>
      <c r="E30" s="83">
        <v>-243908</v>
      </c>
      <c r="F30" s="86">
        <v>0</v>
      </c>
      <c r="G30" s="85">
        <f t="shared" si="3"/>
        <v>1039877.5</v>
      </c>
      <c r="H30" s="86">
        <f t="shared" si="3"/>
        <v>705</v>
      </c>
    </row>
    <row r="31" spans="1:8" s="153" customFormat="1" ht="11.25" customHeight="1" outlineLevel="2" x14ac:dyDescent="0.2">
      <c r="A31" s="57"/>
      <c r="B31" s="58" t="s">
        <v>10</v>
      </c>
      <c r="C31" s="81">
        <v>1283785.5</v>
      </c>
      <c r="D31" s="152">
        <v>705</v>
      </c>
      <c r="E31" s="83">
        <v>-243908</v>
      </c>
      <c r="F31" s="86">
        <v>0</v>
      </c>
      <c r="G31" s="85">
        <f t="shared" si="3"/>
        <v>1039877.5</v>
      </c>
      <c r="H31" s="86">
        <f t="shared" si="3"/>
        <v>705</v>
      </c>
    </row>
    <row r="32" spans="1:8" s="153" customFormat="1" ht="11.25" customHeight="1" outlineLevel="2" x14ac:dyDescent="0.2">
      <c r="A32" s="57"/>
      <c r="B32" s="58" t="s">
        <v>11</v>
      </c>
      <c r="C32" s="81">
        <v>1283785.5</v>
      </c>
      <c r="D32" s="152">
        <v>705</v>
      </c>
      <c r="E32" s="83">
        <v>-243908.01</v>
      </c>
      <c r="F32" s="86">
        <v>0</v>
      </c>
      <c r="G32" s="85">
        <f t="shared" si="3"/>
        <v>1039877.49</v>
      </c>
      <c r="H32" s="86">
        <f t="shared" si="3"/>
        <v>705</v>
      </c>
    </row>
    <row r="33" spans="1:8" ht="12" customHeight="1" x14ac:dyDescent="0.2">
      <c r="A33" s="155" t="s">
        <v>222</v>
      </c>
      <c r="B33" s="199" t="s">
        <v>223</v>
      </c>
      <c r="C33" s="200"/>
      <c r="D33" s="200"/>
      <c r="E33" s="200"/>
      <c r="F33" s="200"/>
      <c r="G33" s="200"/>
      <c r="H33" s="201"/>
    </row>
    <row r="34" spans="1:8" ht="12" customHeight="1" x14ac:dyDescent="0.2">
      <c r="A34" s="147"/>
      <c r="B34" s="147" t="s">
        <v>233</v>
      </c>
      <c r="C34" s="148">
        <f>SUM(C35:C46)</f>
        <v>1077391</v>
      </c>
      <c r="D34" s="149">
        <f t="shared" ref="D34:H34" si="4">SUM(D35:D46)</f>
        <v>725</v>
      </c>
      <c r="E34" s="150">
        <f t="shared" si="4"/>
        <v>-381781.32</v>
      </c>
      <c r="F34" s="151">
        <f t="shared" si="4"/>
        <v>-141</v>
      </c>
      <c r="G34" s="148">
        <f t="shared" si="4"/>
        <v>695609.68</v>
      </c>
      <c r="H34" s="149">
        <f t="shared" si="4"/>
        <v>584</v>
      </c>
    </row>
    <row r="35" spans="1:8" s="153" customFormat="1" ht="11.25" customHeight="1" outlineLevel="2" x14ac:dyDescent="0.2">
      <c r="A35" s="57"/>
      <c r="B35" s="58" t="s">
        <v>14</v>
      </c>
      <c r="C35" s="81">
        <v>89163.39</v>
      </c>
      <c r="D35" s="152">
        <v>60</v>
      </c>
      <c r="E35" s="83">
        <v>-41749.39</v>
      </c>
      <c r="F35" s="86">
        <v>-15</v>
      </c>
      <c r="G35" s="85">
        <f t="shared" ref="G35:H46" si="5">C35+E35</f>
        <v>47414</v>
      </c>
      <c r="H35" s="86">
        <f t="shared" si="5"/>
        <v>45</v>
      </c>
    </row>
    <row r="36" spans="1:8" s="153" customFormat="1" ht="11.25" customHeight="1" outlineLevel="2" x14ac:dyDescent="0.2">
      <c r="A36" s="57"/>
      <c r="B36" s="58" t="s">
        <v>15</v>
      </c>
      <c r="C36" s="81">
        <v>89163.39</v>
      </c>
      <c r="D36" s="152">
        <v>60</v>
      </c>
      <c r="E36" s="83">
        <v>-38707.480000000003</v>
      </c>
      <c r="F36" s="86">
        <v>-14</v>
      </c>
      <c r="G36" s="85">
        <f t="shared" si="5"/>
        <v>50455.91</v>
      </c>
      <c r="H36" s="86">
        <f t="shared" si="5"/>
        <v>46</v>
      </c>
    </row>
    <row r="37" spans="1:8" s="154" customFormat="1" ht="11.25" customHeight="1" outlineLevel="2" x14ac:dyDescent="0.2">
      <c r="A37" s="57"/>
      <c r="B37" s="58" t="s">
        <v>16</v>
      </c>
      <c r="C37" s="81">
        <v>89163.39</v>
      </c>
      <c r="D37" s="152">
        <v>60</v>
      </c>
      <c r="E37" s="83">
        <v>-4551.72</v>
      </c>
      <c r="F37" s="86">
        <v>-2</v>
      </c>
      <c r="G37" s="85">
        <f t="shared" si="5"/>
        <v>84611.67</v>
      </c>
      <c r="H37" s="86">
        <f t="shared" si="5"/>
        <v>58</v>
      </c>
    </row>
    <row r="38" spans="1:8" s="154" customFormat="1" ht="11.25" customHeight="1" outlineLevel="2" x14ac:dyDescent="0.2">
      <c r="A38" s="57"/>
      <c r="B38" s="58" t="s">
        <v>3</v>
      </c>
      <c r="C38" s="81">
        <v>89163.39</v>
      </c>
      <c r="D38" s="152">
        <v>60</v>
      </c>
      <c r="E38" s="83">
        <v>-6112.26</v>
      </c>
      <c r="F38" s="86">
        <v>-2</v>
      </c>
      <c r="G38" s="85">
        <f t="shared" si="5"/>
        <v>83051.13</v>
      </c>
      <c r="H38" s="86">
        <f t="shared" si="5"/>
        <v>58</v>
      </c>
    </row>
    <row r="39" spans="1:8" s="154" customFormat="1" ht="11.25" customHeight="1" outlineLevel="2" x14ac:dyDescent="0.2">
      <c r="A39" s="57"/>
      <c r="B39" s="58" t="s">
        <v>4</v>
      </c>
      <c r="C39" s="81">
        <v>89163.39</v>
      </c>
      <c r="D39" s="152">
        <v>60</v>
      </c>
      <c r="E39" s="83">
        <v>-11881.94</v>
      </c>
      <c r="F39" s="86">
        <v>-8</v>
      </c>
      <c r="G39" s="85">
        <f t="shared" si="5"/>
        <v>77281.45</v>
      </c>
      <c r="H39" s="86">
        <f t="shared" si="5"/>
        <v>52</v>
      </c>
    </row>
    <row r="40" spans="1:8" s="154" customFormat="1" ht="11.25" customHeight="1" outlineLevel="2" x14ac:dyDescent="0.2">
      <c r="A40" s="57"/>
      <c r="B40" s="58" t="s">
        <v>5</v>
      </c>
      <c r="C40" s="81">
        <v>89163.39</v>
      </c>
      <c r="D40" s="152">
        <v>60</v>
      </c>
      <c r="E40" s="83">
        <v>-11258.74</v>
      </c>
      <c r="F40" s="86">
        <v>-4</v>
      </c>
      <c r="G40" s="85">
        <f t="shared" si="5"/>
        <v>77904.649999999994</v>
      </c>
      <c r="H40" s="86">
        <f t="shared" si="5"/>
        <v>56</v>
      </c>
    </row>
    <row r="41" spans="1:8" s="154" customFormat="1" ht="11.25" customHeight="1" outlineLevel="2" x14ac:dyDescent="0.2">
      <c r="A41" s="57"/>
      <c r="B41" s="58" t="s">
        <v>6</v>
      </c>
      <c r="C41" s="81">
        <v>89163.39</v>
      </c>
      <c r="D41" s="152">
        <v>60</v>
      </c>
      <c r="E41" s="83">
        <v>-70591.460000000006</v>
      </c>
      <c r="F41" s="86">
        <v>-33</v>
      </c>
      <c r="G41" s="85">
        <f t="shared" si="5"/>
        <v>18571.93</v>
      </c>
      <c r="H41" s="86">
        <f t="shared" si="5"/>
        <v>27</v>
      </c>
    </row>
    <row r="42" spans="1:8" s="154" customFormat="1" ht="11.25" customHeight="1" outlineLevel="2" x14ac:dyDescent="0.2">
      <c r="A42" s="57"/>
      <c r="B42" s="58" t="s">
        <v>7</v>
      </c>
      <c r="C42" s="81">
        <v>89163.39</v>
      </c>
      <c r="D42" s="152">
        <v>60</v>
      </c>
      <c r="E42" s="83">
        <v>-38551.68</v>
      </c>
      <c r="F42" s="86">
        <v>-21</v>
      </c>
      <c r="G42" s="85">
        <f t="shared" si="5"/>
        <v>50611.71</v>
      </c>
      <c r="H42" s="86">
        <f t="shared" si="5"/>
        <v>39</v>
      </c>
    </row>
    <row r="43" spans="1:8" s="154" customFormat="1" ht="11.25" customHeight="1" outlineLevel="2" x14ac:dyDescent="0.2">
      <c r="A43" s="57"/>
      <c r="B43" s="58" t="s">
        <v>8</v>
      </c>
      <c r="C43" s="81">
        <v>89163.39</v>
      </c>
      <c r="D43" s="152">
        <v>60</v>
      </c>
      <c r="E43" s="83">
        <v>-57358.58</v>
      </c>
      <c r="F43" s="86">
        <v>-22</v>
      </c>
      <c r="G43" s="85">
        <f t="shared" si="5"/>
        <v>31804.81</v>
      </c>
      <c r="H43" s="86">
        <f t="shared" si="5"/>
        <v>38</v>
      </c>
    </row>
    <row r="44" spans="1:8" s="153" customFormat="1" ht="11.25" customHeight="1" outlineLevel="2" x14ac:dyDescent="0.2">
      <c r="A44" s="57"/>
      <c r="B44" s="58" t="s">
        <v>9</v>
      </c>
      <c r="C44" s="81">
        <v>89163.39</v>
      </c>
      <c r="D44" s="152">
        <v>60</v>
      </c>
      <c r="E44" s="83">
        <v>-33672.69</v>
      </c>
      <c r="F44" s="86">
        <v>-7</v>
      </c>
      <c r="G44" s="85">
        <f t="shared" si="5"/>
        <v>55490.7</v>
      </c>
      <c r="H44" s="86">
        <f t="shared" si="5"/>
        <v>53</v>
      </c>
    </row>
    <row r="45" spans="1:8" s="153" customFormat="1" ht="11.25" customHeight="1" outlineLevel="2" x14ac:dyDescent="0.2">
      <c r="A45" s="57"/>
      <c r="B45" s="58" t="s">
        <v>10</v>
      </c>
      <c r="C45" s="81">
        <v>89163.39</v>
      </c>
      <c r="D45" s="152">
        <v>60</v>
      </c>
      <c r="E45" s="83">
        <v>-33672.69</v>
      </c>
      <c r="F45" s="86">
        <v>-7</v>
      </c>
      <c r="G45" s="85">
        <f t="shared" si="5"/>
        <v>55490.7</v>
      </c>
      <c r="H45" s="86">
        <f t="shared" si="5"/>
        <v>53</v>
      </c>
    </row>
    <row r="46" spans="1:8" s="153" customFormat="1" ht="11.25" customHeight="1" outlineLevel="2" x14ac:dyDescent="0.2">
      <c r="A46" s="57"/>
      <c r="B46" s="58" t="s">
        <v>11</v>
      </c>
      <c r="C46" s="81">
        <v>96593.71</v>
      </c>
      <c r="D46" s="152">
        <v>65</v>
      </c>
      <c r="E46" s="83">
        <v>-33672.69</v>
      </c>
      <c r="F46" s="86">
        <v>-6</v>
      </c>
      <c r="G46" s="85">
        <f t="shared" si="5"/>
        <v>62921.02</v>
      </c>
      <c r="H46" s="86">
        <f t="shared" si="5"/>
        <v>59</v>
      </c>
    </row>
    <row r="47" spans="1:8" ht="12" customHeight="1" x14ac:dyDescent="0.2">
      <c r="A47" s="155" t="s">
        <v>60</v>
      </c>
      <c r="B47" s="199" t="s">
        <v>61</v>
      </c>
      <c r="C47" s="200"/>
      <c r="D47" s="200"/>
      <c r="E47" s="200"/>
      <c r="F47" s="200"/>
      <c r="G47" s="200"/>
      <c r="H47" s="201"/>
    </row>
    <row r="48" spans="1:8" ht="12" customHeight="1" x14ac:dyDescent="0.2">
      <c r="A48" s="147"/>
      <c r="B48" s="147" t="s">
        <v>233</v>
      </c>
      <c r="C48" s="148">
        <f>SUM(C49:C60)</f>
        <v>959763</v>
      </c>
      <c r="D48" s="149">
        <f t="shared" ref="D48:H48" si="6">SUM(D49:D60)</f>
        <v>700</v>
      </c>
      <c r="E48" s="150">
        <f t="shared" si="6"/>
        <v>-299043.21000000002</v>
      </c>
      <c r="F48" s="151">
        <f t="shared" si="6"/>
        <v>-141</v>
      </c>
      <c r="G48" s="148">
        <f t="shared" si="6"/>
        <v>660719.79</v>
      </c>
      <c r="H48" s="149">
        <f t="shared" si="6"/>
        <v>559</v>
      </c>
    </row>
    <row r="49" spans="1:8" s="153" customFormat="1" ht="12" customHeight="1" x14ac:dyDescent="0.2">
      <c r="A49" s="58"/>
      <c r="B49" s="58" t="s">
        <v>14</v>
      </c>
      <c r="C49" s="81">
        <v>79523.22</v>
      </c>
      <c r="D49" s="152">
        <v>58</v>
      </c>
      <c r="E49" s="83">
        <v>0</v>
      </c>
      <c r="F49" s="86">
        <v>0</v>
      </c>
      <c r="G49" s="85">
        <f t="shared" ref="G49:H60" si="7">C49+E49</f>
        <v>79523.22</v>
      </c>
      <c r="H49" s="86">
        <f t="shared" si="7"/>
        <v>58</v>
      </c>
    </row>
    <row r="50" spans="1:8" s="153" customFormat="1" ht="12" customHeight="1" x14ac:dyDescent="0.2">
      <c r="A50" s="58"/>
      <c r="B50" s="58" t="s">
        <v>15</v>
      </c>
      <c r="C50" s="81">
        <v>79523.22</v>
      </c>
      <c r="D50" s="152">
        <v>58</v>
      </c>
      <c r="E50" s="83">
        <v>0</v>
      </c>
      <c r="F50" s="86">
        <v>0</v>
      </c>
      <c r="G50" s="85">
        <f t="shared" si="7"/>
        <v>79523.22</v>
      </c>
      <c r="H50" s="86">
        <f t="shared" si="7"/>
        <v>58</v>
      </c>
    </row>
    <row r="51" spans="1:8" s="154" customFormat="1" ht="12" customHeight="1" x14ac:dyDescent="0.2">
      <c r="A51" s="58"/>
      <c r="B51" s="58" t="s">
        <v>16</v>
      </c>
      <c r="C51" s="81">
        <v>79523.22</v>
      </c>
      <c r="D51" s="152">
        <v>58</v>
      </c>
      <c r="E51" s="83">
        <v>0</v>
      </c>
      <c r="F51" s="86">
        <v>0</v>
      </c>
      <c r="G51" s="85">
        <f t="shared" si="7"/>
        <v>79523.22</v>
      </c>
      <c r="H51" s="86">
        <f t="shared" si="7"/>
        <v>58</v>
      </c>
    </row>
    <row r="52" spans="1:8" s="154" customFormat="1" ht="12" customHeight="1" x14ac:dyDescent="0.2">
      <c r="A52" s="58"/>
      <c r="B52" s="58" t="s">
        <v>3</v>
      </c>
      <c r="C52" s="81">
        <v>79523.22</v>
      </c>
      <c r="D52" s="152">
        <v>58</v>
      </c>
      <c r="E52" s="83">
        <v>0</v>
      </c>
      <c r="F52" s="86">
        <v>0</v>
      </c>
      <c r="G52" s="85">
        <f t="shared" si="7"/>
        <v>79523.22</v>
      </c>
      <c r="H52" s="86">
        <f t="shared" si="7"/>
        <v>58</v>
      </c>
    </row>
    <row r="53" spans="1:8" s="154" customFormat="1" ht="12" customHeight="1" x14ac:dyDescent="0.2">
      <c r="A53" s="58"/>
      <c r="B53" s="58" t="s">
        <v>4</v>
      </c>
      <c r="C53" s="81">
        <v>79523.22</v>
      </c>
      <c r="D53" s="152">
        <v>58</v>
      </c>
      <c r="E53" s="83">
        <v>-10864.87</v>
      </c>
      <c r="F53" s="86">
        <v>-5</v>
      </c>
      <c r="G53" s="85">
        <f t="shared" si="7"/>
        <v>68658.350000000006</v>
      </c>
      <c r="H53" s="86">
        <f t="shared" si="7"/>
        <v>53</v>
      </c>
    </row>
    <row r="54" spans="1:8" s="154" customFormat="1" ht="12" customHeight="1" x14ac:dyDescent="0.2">
      <c r="A54" s="58"/>
      <c r="B54" s="58" t="s">
        <v>5</v>
      </c>
      <c r="C54" s="81">
        <v>79523.22</v>
      </c>
      <c r="D54" s="152">
        <v>58</v>
      </c>
      <c r="E54" s="83">
        <v>-56127.82</v>
      </c>
      <c r="F54" s="86">
        <v>-26</v>
      </c>
      <c r="G54" s="85">
        <f t="shared" si="7"/>
        <v>23395.4</v>
      </c>
      <c r="H54" s="86">
        <f t="shared" si="7"/>
        <v>32</v>
      </c>
    </row>
    <row r="55" spans="1:8" s="154" customFormat="1" ht="12" customHeight="1" x14ac:dyDescent="0.2">
      <c r="A55" s="58"/>
      <c r="B55" s="58" t="s">
        <v>6</v>
      </c>
      <c r="C55" s="81">
        <v>79523.22</v>
      </c>
      <c r="D55" s="152">
        <v>58</v>
      </c>
      <c r="E55" s="83">
        <v>-56127.82</v>
      </c>
      <c r="F55" s="86">
        <v>-26</v>
      </c>
      <c r="G55" s="85">
        <f t="shared" si="7"/>
        <v>23395.4</v>
      </c>
      <c r="H55" s="86">
        <f t="shared" si="7"/>
        <v>32</v>
      </c>
    </row>
    <row r="56" spans="1:8" s="154" customFormat="1" ht="12" customHeight="1" x14ac:dyDescent="0.2">
      <c r="A56" s="58"/>
      <c r="B56" s="58" t="s">
        <v>7</v>
      </c>
      <c r="C56" s="81">
        <v>79523.22</v>
      </c>
      <c r="D56" s="152">
        <v>58</v>
      </c>
      <c r="E56" s="83">
        <v>-45599.89</v>
      </c>
      <c r="F56" s="86">
        <v>-22</v>
      </c>
      <c r="G56" s="85">
        <f t="shared" si="7"/>
        <v>33923.33</v>
      </c>
      <c r="H56" s="86">
        <f t="shared" si="7"/>
        <v>36</v>
      </c>
    </row>
    <row r="57" spans="1:8" s="153" customFormat="1" ht="12" customHeight="1" x14ac:dyDescent="0.2">
      <c r="A57" s="58"/>
      <c r="B57" s="58" t="s">
        <v>8</v>
      </c>
      <c r="C57" s="81">
        <v>79523.22</v>
      </c>
      <c r="D57" s="152">
        <v>58</v>
      </c>
      <c r="E57" s="83">
        <v>-51448.74</v>
      </c>
      <c r="F57" s="86">
        <v>-25</v>
      </c>
      <c r="G57" s="85">
        <f t="shared" si="7"/>
        <v>28074.48</v>
      </c>
      <c r="H57" s="86">
        <f t="shared" si="7"/>
        <v>33</v>
      </c>
    </row>
    <row r="58" spans="1:8" s="153" customFormat="1" ht="12" customHeight="1" x14ac:dyDescent="0.2">
      <c r="A58" s="58"/>
      <c r="B58" s="58" t="s">
        <v>9</v>
      </c>
      <c r="C58" s="81">
        <v>79523.22</v>
      </c>
      <c r="D58" s="152">
        <v>58</v>
      </c>
      <c r="E58" s="83">
        <v>-26291.360000000001</v>
      </c>
      <c r="F58" s="86">
        <v>-12</v>
      </c>
      <c r="G58" s="85">
        <f t="shared" si="7"/>
        <v>53231.86</v>
      </c>
      <c r="H58" s="86">
        <f t="shared" si="7"/>
        <v>46</v>
      </c>
    </row>
    <row r="59" spans="1:8" s="153" customFormat="1" ht="12" customHeight="1" x14ac:dyDescent="0.2">
      <c r="A59" s="58"/>
      <c r="B59" s="58" t="s">
        <v>10</v>
      </c>
      <c r="C59" s="81">
        <v>79523.22</v>
      </c>
      <c r="D59" s="152">
        <v>58</v>
      </c>
      <c r="E59" s="83">
        <v>-26291.360000000001</v>
      </c>
      <c r="F59" s="86">
        <v>-12</v>
      </c>
      <c r="G59" s="85">
        <f t="shared" si="7"/>
        <v>53231.86</v>
      </c>
      <c r="H59" s="86">
        <f t="shared" si="7"/>
        <v>46</v>
      </c>
    </row>
    <row r="60" spans="1:8" s="153" customFormat="1" ht="12" customHeight="1" x14ac:dyDescent="0.2">
      <c r="A60" s="58"/>
      <c r="B60" s="58" t="s">
        <v>11</v>
      </c>
      <c r="C60" s="81">
        <v>85007.58</v>
      </c>
      <c r="D60" s="152">
        <v>62</v>
      </c>
      <c r="E60" s="83">
        <v>-26291.35</v>
      </c>
      <c r="F60" s="86">
        <v>-13</v>
      </c>
      <c r="G60" s="85">
        <f t="shared" si="7"/>
        <v>58716.23</v>
      </c>
      <c r="H60" s="86">
        <f t="shared" si="7"/>
        <v>49</v>
      </c>
    </row>
    <row r="61" spans="1:8" ht="12" customHeight="1" x14ac:dyDescent="0.2">
      <c r="A61" s="155" t="s">
        <v>113</v>
      </c>
      <c r="B61" s="199" t="s">
        <v>114</v>
      </c>
      <c r="C61" s="200"/>
      <c r="D61" s="200"/>
      <c r="E61" s="200"/>
      <c r="F61" s="200"/>
      <c r="G61" s="200"/>
      <c r="H61" s="201"/>
    </row>
    <row r="62" spans="1:8" ht="12" customHeight="1" x14ac:dyDescent="0.2">
      <c r="A62" s="147"/>
      <c r="B62" s="147" t="s">
        <v>233</v>
      </c>
      <c r="C62" s="148">
        <f>SUM(C63:C74)</f>
        <v>5863312.5199999996</v>
      </c>
      <c r="D62" s="149">
        <f t="shared" ref="D62:H62" si="8">SUM(D63:D74)</f>
        <v>3431</v>
      </c>
      <c r="E62" s="150">
        <f t="shared" si="8"/>
        <v>-1392287.99</v>
      </c>
      <c r="F62" s="151">
        <f t="shared" si="8"/>
        <v>0</v>
      </c>
      <c r="G62" s="148">
        <f t="shared" si="8"/>
        <v>4471024.53</v>
      </c>
      <c r="H62" s="149">
        <f t="shared" si="8"/>
        <v>3431</v>
      </c>
    </row>
    <row r="63" spans="1:8" s="153" customFormat="1" ht="11.25" customHeight="1" outlineLevel="2" x14ac:dyDescent="0.2">
      <c r="A63" s="58"/>
      <c r="B63" s="58" t="s">
        <v>14</v>
      </c>
      <c r="C63" s="81">
        <v>526399.89</v>
      </c>
      <c r="D63" s="152">
        <v>308</v>
      </c>
      <c r="E63" s="83">
        <v>-36588.239999999998</v>
      </c>
      <c r="F63" s="86">
        <v>0</v>
      </c>
      <c r="G63" s="85">
        <f t="shared" ref="G63:H74" si="9">C63+E63</f>
        <v>489811.65</v>
      </c>
      <c r="H63" s="86">
        <f t="shared" si="9"/>
        <v>308</v>
      </c>
    </row>
    <row r="64" spans="1:8" s="154" customFormat="1" ht="11.25" customHeight="1" outlineLevel="2" x14ac:dyDescent="0.2">
      <c r="A64" s="58"/>
      <c r="B64" s="58" t="s">
        <v>15</v>
      </c>
      <c r="C64" s="81">
        <v>526399.89</v>
      </c>
      <c r="D64" s="152">
        <v>308</v>
      </c>
      <c r="E64" s="83">
        <v>-70234.14</v>
      </c>
      <c r="F64" s="86">
        <v>0</v>
      </c>
      <c r="G64" s="85">
        <f t="shared" si="9"/>
        <v>456165.75</v>
      </c>
      <c r="H64" s="86">
        <f t="shared" si="9"/>
        <v>308</v>
      </c>
    </row>
    <row r="65" spans="1:8" s="154" customFormat="1" ht="11.25" customHeight="1" outlineLevel="2" x14ac:dyDescent="0.2">
      <c r="A65" s="58"/>
      <c r="B65" s="58" t="s">
        <v>16</v>
      </c>
      <c r="C65" s="81">
        <v>526399.89</v>
      </c>
      <c r="D65" s="152">
        <v>308</v>
      </c>
      <c r="E65" s="83">
        <v>-108071.71</v>
      </c>
      <c r="F65" s="86">
        <v>0</v>
      </c>
      <c r="G65" s="85">
        <f t="shared" si="9"/>
        <v>418328.18</v>
      </c>
      <c r="H65" s="86">
        <f t="shared" si="9"/>
        <v>308</v>
      </c>
    </row>
    <row r="66" spans="1:8" s="154" customFormat="1" ht="11.25" customHeight="1" outlineLevel="2" x14ac:dyDescent="0.2">
      <c r="A66" s="58"/>
      <c r="B66" s="58" t="s">
        <v>3</v>
      </c>
      <c r="C66" s="81">
        <v>526399.89</v>
      </c>
      <c r="D66" s="152">
        <v>308</v>
      </c>
      <c r="E66" s="83">
        <v>-224662.27</v>
      </c>
      <c r="F66" s="86">
        <v>0</v>
      </c>
      <c r="G66" s="85">
        <f t="shared" si="9"/>
        <v>301737.62</v>
      </c>
      <c r="H66" s="86">
        <f t="shared" si="9"/>
        <v>308</v>
      </c>
    </row>
    <row r="67" spans="1:8" s="154" customFormat="1" ht="11.25" customHeight="1" outlineLevel="2" x14ac:dyDescent="0.2">
      <c r="A67" s="58"/>
      <c r="B67" s="58" t="s">
        <v>4</v>
      </c>
      <c r="C67" s="81">
        <v>261010.48</v>
      </c>
      <c r="D67" s="152">
        <v>163</v>
      </c>
      <c r="E67" s="83">
        <v>0</v>
      </c>
      <c r="F67" s="86">
        <v>0</v>
      </c>
      <c r="G67" s="85">
        <f t="shared" si="9"/>
        <v>261010.48</v>
      </c>
      <c r="H67" s="86">
        <f t="shared" si="9"/>
        <v>163</v>
      </c>
    </row>
    <row r="68" spans="1:8" s="154" customFormat="1" ht="11.25" customHeight="1" outlineLevel="2" x14ac:dyDescent="0.2">
      <c r="A68" s="58"/>
      <c r="B68" s="58" t="s">
        <v>5</v>
      </c>
      <c r="C68" s="81">
        <v>331466.82</v>
      </c>
      <c r="D68" s="152">
        <v>184</v>
      </c>
      <c r="E68" s="83">
        <v>-21935.89</v>
      </c>
      <c r="F68" s="86">
        <v>0</v>
      </c>
      <c r="G68" s="85">
        <f t="shared" si="9"/>
        <v>309530.93</v>
      </c>
      <c r="H68" s="86">
        <f t="shared" si="9"/>
        <v>184</v>
      </c>
    </row>
    <row r="69" spans="1:8" s="154" customFormat="1" ht="11.25" customHeight="1" outlineLevel="2" x14ac:dyDescent="0.2">
      <c r="A69" s="58"/>
      <c r="B69" s="58" t="s">
        <v>6</v>
      </c>
      <c r="C69" s="81">
        <v>526399.89</v>
      </c>
      <c r="D69" s="152">
        <v>308</v>
      </c>
      <c r="E69" s="83">
        <v>-9463.58</v>
      </c>
      <c r="F69" s="86">
        <v>0</v>
      </c>
      <c r="G69" s="85">
        <f t="shared" si="9"/>
        <v>516936.31</v>
      </c>
      <c r="H69" s="86">
        <f t="shared" si="9"/>
        <v>308</v>
      </c>
    </row>
    <row r="70" spans="1:8" s="153" customFormat="1" ht="11.25" customHeight="1" outlineLevel="2" x14ac:dyDescent="0.2">
      <c r="A70" s="58"/>
      <c r="B70" s="58" t="s">
        <v>7</v>
      </c>
      <c r="C70" s="81">
        <v>526399.89</v>
      </c>
      <c r="D70" s="152">
        <v>308</v>
      </c>
      <c r="E70" s="83">
        <v>-234760.97</v>
      </c>
      <c r="F70" s="86">
        <v>0</v>
      </c>
      <c r="G70" s="85">
        <f t="shared" si="9"/>
        <v>291638.92</v>
      </c>
      <c r="H70" s="86">
        <f t="shared" si="9"/>
        <v>308</v>
      </c>
    </row>
    <row r="71" spans="1:8" s="153" customFormat="1" ht="11.25" customHeight="1" outlineLevel="2" x14ac:dyDescent="0.2">
      <c r="A71" s="58"/>
      <c r="B71" s="58" t="s">
        <v>8</v>
      </c>
      <c r="C71" s="81">
        <v>526399.89</v>
      </c>
      <c r="D71" s="152">
        <v>308</v>
      </c>
      <c r="E71" s="83">
        <v>-218291.33</v>
      </c>
      <c r="F71" s="86">
        <v>0</v>
      </c>
      <c r="G71" s="85">
        <f t="shared" si="9"/>
        <v>308108.56</v>
      </c>
      <c r="H71" s="86">
        <f t="shared" si="9"/>
        <v>308</v>
      </c>
    </row>
    <row r="72" spans="1:8" s="153" customFormat="1" ht="11.25" customHeight="1" outlineLevel="3" x14ac:dyDescent="0.2">
      <c r="A72" s="58"/>
      <c r="B72" s="58" t="s">
        <v>9</v>
      </c>
      <c r="C72" s="81">
        <v>526399.89</v>
      </c>
      <c r="D72" s="152">
        <v>308</v>
      </c>
      <c r="E72" s="83">
        <v>-156093.29</v>
      </c>
      <c r="F72" s="86">
        <v>0</v>
      </c>
      <c r="G72" s="85">
        <f t="shared" si="9"/>
        <v>370306.6</v>
      </c>
      <c r="H72" s="86">
        <f t="shared" si="9"/>
        <v>308</v>
      </c>
    </row>
    <row r="73" spans="1:8" s="153" customFormat="1" ht="11.25" customHeight="1" outlineLevel="3" x14ac:dyDescent="0.2">
      <c r="A73" s="58"/>
      <c r="B73" s="58" t="s">
        <v>10</v>
      </c>
      <c r="C73" s="81">
        <v>526399.89</v>
      </c>
      <c r="D73" s="152">
        <v>308</v>
      </c>
      <c r="E73" s="83">
        <v>-156093.29</v>
      </c>
      <c r="F73" s="86">
        <v>0</v>
      </c>
      <c r="G73" s="85">
        <f t="shared" si="9"/>
        <v>370306.6</v>
      </c>
      <c r="H73" s="86">
        <f t="shared" si="9"/>
        <v>308</v>
      </c>
    </row>
    <row r="74" spans="1:8" s="153" customFormat="1" ht="11.25" customHeight="1" outlineLevel="3" collapsed="1" x14ac:dyDescent="0.2">
      <c r="A74" s="58"/>
      <c r="B74" s="58" t="s">
        <v>11</v>
      </c>
      <c r="C74" s="81">
        <v>533236.21</v>
      </c>
      <c r="D74" s="152">
        <v>312</v>
      </c>
      <c r="E74" s="83">
        <v>-156093.28</v>
      </c>
      <c r="F74" s="86">
        <v>0</v>
      </c>
      <c r="G74" s="85">
        <f t="shared" si="9"/>
        <v>377142.93</v>
      </c>
      <c r="H74" s="86">
        <f t="shared" si="9"/>
        <v>312</v>
      </c>
    </row>
    <row r="75" spans="1:8" ht="12" customHeight="1" x14ac:dyDescent="0.2">
      <c r="A75" s="155" t="s">
        <v>1</v>
      </c>
      <c r="B75" s="199" t="s">
        <v>2</v>
      </c>
      <c r="C75" s="200"/>
      <c r="D75" s="200"/>
      <c r="E75" s="200"/>
      <c r="F75" s="200"/>
      <c r="G75" s="200"/>
      <c r="H75" s="201"/>
    </row>
    <row r="76" spans="1:8" ht="12" customHeight="1" x14ac:dyDescent="0.2">
      <c r="A76" s="147"/>
      <c r="B76" s="147" t="s">
        <v>233</v>
      </c>
      <c r="C76" s="148">
        <f>SUM(C77:C88)</f>
        <v>6103300.0700000003</v>
      </c>
      <c r="D76" s="149">
        <f t="shared" ref="D76:H76" si="10">SUM(D77:D88)</f>
        <v>4312</v>
      </c>
      <c r="E76" s="150">
        <f t="shared" si="10"/>
        <v>-2142971.64</v>
      </c>
      <c r="F76" s="151">
        <f t="shared" si="10"/>
        <v>-993</v>
      </c>
      <c r="G76" s="148">
        <f t="shared" si="10"/>
        <v>3960328.43</v>
      </c>
      <c r="H76" s="149">
        <f t="shared" si="10"/>
        <v>3319</v>
      </c>
    </row>
    <row r="77" spans="1:8" s="153" customFormat="1" ht="11.25" customHeight="1" outlineLevel="2" x14ac:dyDescent="0.2">
      <c r="A77" s="57"/>
      <c r="B77" s="58" t="s">
        <v>14</v>
      </c>
      <c r="C77" s="81">
        <v>202056.07</v>
      </c>
      <c r="D77" s="152">
        <v>171</v>
      </c>
      <c r="E77" s="83">
        <v>0</v>
      </c>
      <c r="F77" s="86">
        <v>0</v>
      </c>
      <c r="G77" s="85">
        <f t="shared" ref="G77:H88" si="11">C77+E77</f>
        <v>202056.07</v>
      </c>
      <c r="H77" s="86">
        <f t="shared" si="11"/>
        <v>171</v>
      </c>
    </row>
    <row r="78" spans="1:8" s="153" customFormat="1" ht="11.25" customHeight="1" outlineLevel="2" x14ac:dyDescent="0.2">
      <c r="A78" s="57"/>
      <c r="B78" s="58" t="s">
        <v>15</v>
      </c>
      <c r="C78" s="81">
        <v>267898.93</v>
      </c>
      <c r="D78" s="152">
        <v>189</v>
      </c>
      <c r="E78" s="83">
        <v>-40830.31</v>
      </c>
      <c r="F78" s="86">
        <v>-13</v>
      </c>
      <c r="G78" s="85">
        <f t="shared" si="11"/>
        <v>227068.62</v>
      </c>
      <c r="H78" s="86">
        <f t="shared" si="11"/>
        <v>176</v>
      </c>
    </row>
    <row r="79" spans="1:8" s="153" customFormat="1" ht="11.25" customHeight="1" outlineLevel="2" x14ac:dyDescent="0.2">
      <c r="A79" s="57"/>
      <c r="B79" s="58" t="s">
        <v>16</v>
      </c>
      <c r="C79" s="81">
        <v>602272.9</v>
      </c>
      <c r="D79" s="152">
        <v>423</v>
      </c>
      <c r="E79" s="83">
        <v>-216685.14</v>
      </c>
      <c r="F79" s="86">
        <v>-100</v>
      </c>
      <c r="G79" s="85">
        <f t="shared" si="11"/>
        <v>385587.76</v>
      </c>
      <c r="H79" s="86">
        <f t="shared" si="11"/>
        <v>323</v>
      </c>
    </row>
    <row r="80" spans="1:8" s="154" customFormat="1" ht="11.25" customHeight="1" outlineLevel="2" x14ac:dyDescent="0.2">
      <c r="A80" s="57"/>
      <c r="B80" s="58" t="s">
        <v>3</v>
      </c>
      <c r="C80" s="81">
        <v>513228.53</v>
      </c>
      <c r="D80" s="152">
        <v>341</v>
      </c>
      <c r="E80" s="83">
        <v>-67239.64</v>
      </c>
      <c r="F80" s="86">
        <v>-31</v>
      </c>
      <c r="G80" s="85">
        <f t="shared" si="11"/>
        <v>445988.89</v>
      </c>
      <c r="H80" s="86">
        <f t="shared" si="11"/>
        <v>310</v>
      </c>
    </row>
    <row r="81" spans="1:8" s="154" customFormat="1" ht="11.25" customHeight="1" outlineLevel="2" x14ac:dyDescent="0.2">
      <c r="A81" s="57"/>
      <c r="B81" s="58" t="s">
        <v>4</v>
      </c>
      <c r="C81" s="81">
        <v>379861.11</v>
      </c>
      <c r="D81" s="152">
        <v>278</v>
      </c>
      <c r="E81" s="83">
        <v>0</v>
      </c>
      <c r="F81" s="86">
        <v>0</v>
      </c>
      <c r="G81" s="85">
        <f t="shared" si="11"/>
        <v>379861.11</v>
      </c>
      <c r="H81" s="86">
        <f t="shared" si="11"/>
        <v>278</v>
      </c>
    </row>
    <row r="82" spans="1:8" s="154" customFormat="1" ht="11.25" customHeight="1" outlineLevel="2" x14ac:dyDescent="0.2">
      <c r="A82" s="57"/>
      <c r="B82" s="58" t="s">
        <v>5</v>
      </c>
      <c r="C82" s="81">
        <v>518649.93</v>
      </c>
      <c r="D82" s="152">
        <v>368</v>
      </c>
      <c r="E82" s="83">
        <v>-70324.039999999994</v>
      </c>
      <c r="F82" s="86">
        <v>-33</v>
      </c>
      <c r="G82" s="85">
        <f t="shared" si="11"/>
        <v>448325.89</v>
      </c>
      <c r="H82" s="86">
        <f t="shared" si="11"/>
        <v>335</v>
      </c>
    </row>
    <row r="83" spans="1:8" s="153" customFormat="1" ht="11.25" customHeight="1" outlineLevel="2" x14ac:dyDescent="0.2">
      <c r="A83" s="57"/>
      <c r="B83" s="58" t="s">
        <v>6</v>
      </c>
      <c r="C83" s="81">
        <v>602272.9</v>
      </c>
      <c r="D83" s="152">
        <v>423</v>
      </c>
      <c r="E83" s="83">
        <v>-305628.88</v>
      </c>
      <c r="F83" s="86">
        <v>-134</v>
      </c>
      <c r="G83" s="85">
        <f t="shared" si="11"/>
        <v>296644.02</v>
      </c>
      <c r="H83" s="86">
        <f t="shared" si="11"/>
        <v>289</v>
      </c>
    </row>
    <row r="84" spans="1:8" s="153" customFormat="1" ht="11.25" customHeight="1" outlineLevel="2" x14ac:dyDescent="0.2">
      <c r="A84" s="57"/>
      <c r="B84" s="58" t="s">
        <v>7</v>
      </c>
      <c r="C84" s="81">
        <v>602272.9</v>
      </c>
      <c r="D84" s="152">
        <v>423</v>
      </c>
      <c r="E84" s="83">
        <v>-289172.93</v>
      </c>
      <c r="F84" s="86">
        <v>-134</v>
      </c>
      <c r="G84" s="85">
        <f t="shared" si="11"/>
        <v>313099.96999999997</v>
      </c>
      <c r="H84" s="86">
        <f t="shared" si="11"/>
        <v>289</v>
      </c>
    </row>
    <row r="85" spans="1:8" s="153" customFormat="1" ht="11.25" customHeight="1" outlineLevel="2" x14ac:dyDescent="0.2">
      <c r="A85" s="57"/>
      <c r="B85" s="58" t="s">
        <v>8</v>
      </c>
      <c r="C85" s="81">
        <v>602272.9</v>
      </c>
      <c r="D85" s="152">
        <v>423</v>
      </c>
      <c r="E85" s="83">
        <v>-330658.90999999997</v>
      </c>
      <c r="F85" s="86">
        <v>-153</v>
      </c>
      <c r="G85" s="85">
        <f t="shared" si="11"/>
        <v>271613.99</v>
      </c>
      <c r="H85" s="86">
        <f t="shared" si="11"/>
        <v>270</v>
      </c>
    </row>
    <row r="86" spans="1:8" s="153" customFormat="1" ht="11.25" customHeight="1" outlineLevel="2" x14ac:dyDescent="0.2">
      <c r="A86" s="57"/>
      <c r="B86" s="58" t="s">
        <v>9</v>
      </c>
      <c r="C86" s="81">
        <v>602272.9</v>
      </c>
      <c r="D86" s="152">
        <v>423</v>
      </c>
      <c r="E86" s="83">
        <v>-274143.93</v>
      </c>
      <c r="F86" s="86">
        <v>-132</v>
      </c>
      <c r="G86" s="85">
        <f t="shared" si="11"/>
        <v>328128.96999999997</v>
      </c>
      <c r="H86" s="86">
        <f t="shared" si="11"/>
        <v>291</v>
      </c>
    </row>
    <row r="87" spans="1:8" s="153" customFormat="1" ht="11.25" customHeight="1" outlineLevel="2" x14ac:dyDescent="0.2">
      <c r="A87" s="57"/>
      <c r="B87" s="58" t="s">
        <v>10</v>
      </c>
      <c r="C87" s="81">
        <v>602272.9</v>
      </c>
      <c r="D87" s="152">
        <v>423</v>
      </c>
      <c r="E87" s="83">
        <v>-274143.93</v>
      </c>
      <c r="F87" s="86">
        <v>-132</v>
      </c>
      <c r="G87" s="85">
        <f t="shared" si="11"/>
        <v>328128.96999999997</v>
      </c>
      <c r="H87" s="86">
        <f t="shared" si="11"/>
        <v>291</v>
      </c>
    </row>
    <row r="88" spans="1:8" s="153" customFormat="1" ht="11.25" customHeight="1" outlineLevel="2" x14ac:dyDescent="0.2">
      <c r="A88" s="57"/>
      <c r="B88" s="58" t="s">
        <v>11</v>
      </c>
      <c r="C88" s="81">
        <v>607968.1</v>
      </c>
      <c r="D88" s="152">
        <v>427</v>
      </c>
      <c r="E88" s="83">
        <v>-274143.93</v>
      </c>
      <c r="F88" s="86">
        <v>-131</v>
      </c>
      <c r="G88" s="85">
        <f t="shared" si="11"/>
        <v>333824.17</v>
      </c>
      <c r="H88" s="86">
        <f t="shared" si="11"/>
        <v>296</v>
      </c>
    </row>
    <row r="89" spans="1:8" ht="12" customHeight="1" x14ac:dyDescent="0.2">
      <c r="A89" s="155" t="s">
        <v>104</v>
      </c>
      <c r="B89" s="199" t="s">
        <v>105</v>
      </c>
      <c r="C89" s="200"/>
      <c r="D89" s="200"/>
      <c r="E89" s="200"/>
      <c r="F89" s="200"/>
      <c r="G89" s="200"/>
      <c r="H89" s="201"/>
    </row>
    <row r="90" spans="1:8" ht="12" customHeight="1" x14ac:dyDescent="0.2">
      <c r="A90" s="147"/>
      <c r="B90" s="147" t="s">
        <v>233</v>
      </c>
      <c r="C90" s="148">
        <f>SUM(C91:C102)</f>
        <v>12659675.08</v>
      </c>
      <c r="D90" s="149">
        <f t="shared" ref="D90:H90" si="12">SUM(D91:D102)</f>
        <v>8623</v>
      </c>
      <c r="E90" s="150">
        <f t="shared" si="12"/>
        <v>1271232.19</v>
      </c>
      <c r="F90" s="151">
        <f t="shared" si="12"/>
        <v>0</v>
      </c>
      <c r="G90" s="148">
        <f t="shared" si="12"/>
        <v>13930907.27</v>
      </c>
      <c r="H90" s="149">
        <f t="shared" si="12"/>
        <v>8623</v>
      </c>
    </row>
    <row r="91" spans="1:8" s="153" customFormat="1" ht="11.25" customHeight="1" outlineLevel="2" x14ac:dyDescent="0.2">
      <c r="A91" s="57"/>
      <c r="B91" s="58" t="s">
        <v>14</v>
      </c>
      <c r="C91" s="81">
        <v>968969.81</v>
      </c>
      <c r="D91" s="152">
        <v>660</v>
      </c>
      <c r="E91" s="83">
        <v>0</v>
      </c>
      <c r="F91" s="86">
        <v>0</v>
      </c>
      <c r="G91" s="85">
        <f t="shared" ref="G91:H102" si="13">C91+E91</f>
        <v>968969.81</v>
      </c>
      <c r="H91" s="86">
        <f t="shared" si="13"/>
        <v>660</v>
      </c>
    </row>
    <row r="92" spans="1:8" s="153" customFormat="1" ht="11.25" customHeight="1" outlineLevel="2" x14ac:dyDescent="0.2">
      <c r="A92" s="57"/>
      <c r="B92" s="58" t="s">
        <v>15</v>
      </c>
      <c r="C92" s="81">
        <v>968969.81</v>
      </c>
      <c r="D92" s="152">
        <v>660</v>
      </c>
      <c r="E92" s="83">
        <v>0</v>
      </c>
      <c r="F92" s="86">
        <v>0</v>
      </c>
      <c r="G92" s="85">
        <f t="shared" si="13"/>
        <v>968969.81</v>
      </c>
      <c r="H92" s="86">
        <f t="shared" si="13"/>
        <v>660</v>
      </c>
    </row>
    <row r="93" spans="1:8" s="154" customFormat="1" ht="11.25" customHeight="1" outlineLevel="2" x14ac:dyDescent="0.2">
      <c r="A93" s="57"/>
      <c r="B93" s="58" t="s">
        <v>16</v>
      </c>
      <c r="C93" s="81">
        <v>968969.81</v>
      </c>
      <c r="D93" s="152">
        <v>660</v>
      </c>
      <c r="E93" s="83">
        <v>0</v>
      </c>
      <c r="F93" s="86">
        <v>0</v>
      </c>
      <c r="G93" s="85">
        <f t="shared" si="13"/>
        <v>968969.81</v>
      </c>
      <c r="H93" s="86">
        <f t="shared" si="13"/>
        <v>660</v>
      </c>
    </row>
    <row r="94" spans="1:8" s="154" customFormat="1" ht="11.25" customHeight="1" outlineLevel="2" x14ac:dyDescent="0.2">
      <c r="A94" s="57"/>
      <c r="B94" s="58" t="s">
        <v>3</v>
      </c>
      <c r="C94" s="81">
        <v>968969.81</v>
      </c>
      <c r="D94" s="152">
        <v>660</v>
      </c>
      <c r="E94" s="83">
        <v>0</v>
      </c>
      <c r="F94" s="86">
        <v>0</v>
      </c>
      <c r="G94" s="85">
        <f t="shared" si="13"/>
        <v>968969.81</v>
      </c>
      <c r="H94" s="86">
        <f t="shared" si="13"/>
        <v>660</v>
      </c>
    </row>
    <row r="95" spans="1:8" s="154" customFormat="1" ht="11.25" customHeight="1" outlineLevel="2" x14ac:dyDescent="0.2">
      <c r="A95" s="57"/>
      <c r="B95" s="58" t="s">
        <v>4</v>
      </c>
      <c r="C95" s="81">
        <v>968969.81</v>
      </c>
      <c r="D95" s="152">
        <v>660</v>
      </c>
      <c r="E95" s="83">
        <v>0</v>
      </c>
      <c r="F95" s="86">
        <v>0</v>
      </c>
      <c r="G95" s="85">
        <f t="shared" si="13"/>
        <v>968969.81</v>
      </c>
      <c r="H95" s="86">
        <f t="shared" si="13"/>
        <v>660</v>
      </c>
    </row>
    <row r="96" spans="1:8" s="154" customFormat="1" ht="11.25" customHeight="1" outlineLevel="2" x14ac:dyDescent="0.2">
      <c r="A96" s="57"/>
      <c r="B96" s="58" t="s">
        <v>5</v>
      </c>
      <c r="C96" s="81">
        <v>2008347.89</v>
      </c>
      <c r="D96" s="82">
        <v>1368</v>
      </c>
      <c r="E96" s="83">
        <v>0</v>
      </c>
      <c r="F96" s="86">
        <v>0</v>
      </c>
      <c r="G96" s="85">
        <f t="shared" si="13"/>
        <v>2008347.89</v>
      </c>
      <c r="H96" s="86">
        <f t="shared" si="13"/>
        <v>1368</v>
      </c>
    </row>
    <row r="97" spans="1:8" s="154" customFormat="1" ht="11.25" customHeight="1" outlineLevel="2" x14ac:dyDescent="0.2">
      <c r="A97" s="57"/>
      <c r="B97" s="58" t="s">
        <v>6</v>
      </c>
      <c r="C97" s="81">
        <v>968969.81</v>
      </c>
      <c r="D97" s="152">
        <v>660</v>
      </c>
      <c r="E97" s="83">
        <v>0</v>
      </c>
      <c r="F97" s="86">
        <v>0</v>
      </c>
      <c r="G97" s="85">
        <f t="shared" si="13"/>
        <v>968969.81</v>
      </c>
      <c r="H97" s="86">
        <f t="shared" si="13"/>
        <v>660</v>
      </c>
    </row>
    <row r="98" spans="1:8" s="154" customFormat="1" ht="11.25" customHeight="1" outlineLevel="2" x14ac:dyDescent="0.2">
      <c r="A98" s="57"/>
      <c r="B98" s="58" t="s">
        <v>7</v>
      </c>
      <c r="C98" s="81">
        <v>968969.81</v>
      </c>
      <c r="D98" s="152">
        <v>660</v>
      </c>
      <c r="E98" s="83">
        <v>0</v>
      </c>
      <c r="F98" s="86">
        <v>0</v>
      </c>
      <c r="G98" s="85">
        <f t="shared" si="13"/>
        <v>968969.81</v>
      </c>
      <c r="H98" s="86">
        <f t="shared" si="13"/>
        <v>660</v>
      </c>
    </row>
    <row r="99" spans="1:8" s="154" customFormat="1" ht="11.25" customHeight="1" outlineLevel="2" x14ac:dyDescent="0.2">
      <c r="A99" s="57"/>
      <c r="B99" s="58" t="s">
        <v>8</v>
      </c>
      <c r="C99" s="81">
        <v>968969.81</v>
      </c>
      <c r="D99" s="152">
        <v>660</v>
      </c>
      <c r="E99" s="83">
        <v>688074.08</v>
      </c>
      <c r="F99" s="86">
        <v>0</v>
      </c>
      <c r="G99" s="85">
        <f t="shared" si="13"/>
        <v>1657043.89</v>
      </c>
      <c r="H99" s="86">
        <f t="shared" si="13"/>
        <v>660</v>
      </c>
    </row>
    <row r="100" spans="1:8" s="153" customFormat="1" ht="11.25" customHeight="1" outlineLevel="2" x14ac:dyDescent="0.2">
      <c r="A100" s="57"/>
      <c r="B100" s="58" t="s">
        <v>9</v>
      </c>
      <c r="C100" s="81">
        <v>968969.81</v>
      </c>
      <c r="D100" s="152">
        <v>660</v>
      </c>
      <c r="E100" s="83">
        <v>194386.04</v>
      </c>
      <c r="F100" s="86">
        <v>0</v>
      </c>
      <c r="G100" s="85">
        <f t="shared" si="13"/>
        <v>1163355.8500000001</v>
      </c>
      <c r="H100" s="86">
        <f t="shared" si="13"/>
        <v>660</v>
      </c>
    </row>
    <row r="101" spans="1:8" s="153" customFormat="1" ht="11.25" customHeight="1" outlineLevel="2" x14ac:dyDescent="0.2">
      <c r="A101" s="57"/>
      <c r="B101" s="58" t="s">
        <v>10</v>
      </c>
      <c r="C101" s="81">
        <v>968969.81</v>
      </c>
      <c r="D101" s="152">
        <v>660</v>
      </c>
      <c r="E101" s="83">
        <v>194386.04</v>
      </c>
      <c r="F101" s="86">
        <v>0</v>
      </c>
      <c r="G101" s="85">
        <f t="shared" si="13"/>
        <v>1163355.8500000001</v>
      </c>
      <c r="H101" s="86">
        <f t="shared" si="13"/>
        <v>660</v>
      </c>
    </row>
    <row r="102" spans="1:8" s="153" customFormat="1" ht="11.25" customHeight="1" outlineLevel="2" x14ac:dyDescent="0.2">
      <c r="A102" s="57"/>
      <c r="B102" s="58" t="s">
        <v>11</v>
      </c>
      <c r="C102" s="81">
        <v>961629.09</v>
      </c>
      <c r="D102" s="152">
        <v>655</v>
      </c>
      <c r="E102" s="83">
        <v>194386.03</v>
      </c>
      <c r="F102" s="86">
        <v>0</v>
      </c>
      <c r="G102" s="85">
        <f t="shared" si="13"/>
        <v>1156015.1200000001</v>
      </c>
      <c r="H102" s="86">
        <f t="shared" si="13"/>
        <v>655</v>
      </c>
    </row>
    <row r="103" spans="1:8" ht="12" customHeight="1" x14ac:dyDescent="0.2">
      <c r="A103" s="155" t="s">
        <v>161</v>
      </c>
      <c r="B103" s="199" t="s">
        <v>162</v>
      </c>
      <c r="C103" s="200"/>
      <c r="D103" s="200"/>
      <c r="E103" s="200"/>
      <c r="F103" s="200"/>
      <c r="G103" s="200"/>
      <c r="H103" s="201"/>
    </row>
    <row r="104" spans="1:8" ht="12" customHeight="1" x14ac:dyDescent="0.2">
      <c r="A104" s="147"/>
      <c r="B104" s="147" t="s">
        <v>233</v>
      </c>
      <c r="C104" s="148">
        <f>SUM(C105:C116)</f>
        <v>3503062.83</v>
      </c>
      <c r="D104" s="149">
        <f t="shared" ref="D104:H104" si="14">SUM(D105:D116)</f>
        <v>2555</v>
      </c>
      <c r="E104" s="150">
        <f t="shared" si="14"/>
        <v>-1367842.66</v>
      </c>
      <c r="F104" s="151">
        <f t="shared" si="14"/>
        <v>-730</v>
      </c>
      <c r="G104" s="148">
        <f t="shared" si="14"/>
        <v>2135220.17</v>
      </c>
      <c r="H104" s="149">
        <f t="shared" si="14"/>
        <v>1825</v>
      </c>
    </row>
    <row r="105" spans="1:8" s="153" customFormat="1" ht="11.25" customHeight="1" outlineLevel="2" x14ac:dyDescent="0.2">
      <c r="A105" s="57"/>
      <c r="B105" s="58" t="s">
        <v>14</v>
      </c>
      <c r="C105" s="81">
        <v>256295.84</v>
      </c>
      <c r="D105" s="152">
        <v>188</v>
      </c>
      <c r="E105" s="83">
        <v>-126451.37</v>
      </c>
      <c r="F105" s="86">
        <v>-68</v>
      </c>
      <c r="G105" s="85">
        <f t="shared" ref="G105:H116" si="15">C105+E105</f>
        <v>129844.47</v>
      </c>
      <c r="H105" s="86">
        <f t="shared" si="15"/>
        <v>120</v>
      </c>
    </row>
    <row r="106" spans="1:8" s="153" customFormat="1" ht="11.25" customHeight="1" outlineLevel="2" x14ac:dyDescent="0.2">
      <c r="A106" s="57"/>
      <c r="B106" s="58" t="s">
        <v>15</v>
      </c>
      <c r="C106" s="81">
        <v>267993.53999999998</v>
      </c>
      <c r="D106" s="152">
        <v>198</v>
      </c>
      <c r="E106" s="83">
        <v>-87848.960000000006</v>
      </c>
      <c r="F106" s="86">
        <v>-47</v>
      </c>
      <c r="G106" s="85">
        <f t="shared" si="15"/>
        <v>180144.58</v>
      </c>
      <c r="H106" s="86">
        <f t="shared" si="15"/>
        <v>151</v>
      </c>
    </row>
    <row r="107" spans="1:8" s="154" customFormat="1" ht="11.25" customHeight="1" outlineLevel="2" x14ac:dyDescent="0.2">
      <c r="A107" s="57"/>
      <c r="B107" s="58" t="s">
        <v>16</v>
      </c>
      <c r="C107" s="81">
        <v>263198.25</v>
      </c>
      <c r="D107" s="152">
        <v>194</v>
      </c>
      <c r="E107" s="83">
        <v>0</v>
      </c>
      <c r="F107" s="86">
        <v>0</v>
      </c>
      <c r="G107" s="85">
        <f t="shared" si="15"/>
        <v>263198.25</v>
      </c>
      <c r="H107" s="86">
        <f t="shared" si="15"/>
        <v>194</v>
      </c>
    </row>
    <row r="108" spans="1:8" s="154" customFormat="1" ht="11.25" customHeight="1" outlineLevel="2" x14ac:dyDescent="0.2">
      <c r="A108" s="57"/>
      <c r="B108" s="58" t="s">
        <v>3</v>
      </c>
      <c r="C108" s="81">
        <v>327690.55</v>
      </c>
      <c r="D108" s="152">
        <v>239</v>
      </c>
      <c r="E108" s="83">
        <v>-82038.850000000006</v>
      </c>
      <c r="F108" s="86">
        <v>-44</v>
      </c>
      <c r="G108" s="85">
        <f t="shared" si="15"/>
        <v>245651.7</v>
      </c>
      <c r="H108" s="86">
        <f t="shared" si="15"/>
        <v>195</v>
      </c>
    </row>
    <row r="109" spans="1:8" s="154" customFormat="1" ht="11.25" customHeight="1" outlineLevel="2" x14ac:dyDescent="0.2">
      <c r="A109" s="57"/>
      <c r="B109" s="58" t="s">
        <v>4</v>
      </c>
      <c r="C109" s="81">
        <v>140372.4</v>
      </c>
      <c r="D109" s="152">
        <v>107</v>
      </c>
      <c r="E109" s="83">
        <v>0</v>
      </c>
      <c r="F109" s="86">
        <v>0</v>
      </c>
      <c r="G109" s="85">
        <f t="shared" si="15"/>
        <v>140372.4</v>
      </c>
      <c r="H109" s="86">
        <f t="shared" si="15"/>
        <v>107</v>
      </c>
    </row>
    <row r="110" spans="1:8" s="154" customFormat="1" ht="11.25" customHeight="1" outlineLevel="2" x14ac:dyDescent="0.2">
      <c r="A110" s="57"/>
      <c r="B110" s="58" t="s">
        <v>5</v>
      </c>
      <c r="C110" s="81">
        <v>289595.55</v>
      </c>
      <c r="D110" s="152">
        <v>201</v>
      </c>
      <c r="E110" s="83">
        <v>-124657.98</v>
      </c>
      <c r="F110" s="86">
        <v>-67</v>
      </c>
      <c r="G110" s="85">
        <f t="shared" si="15"/>
        <v>164937.57</v>
      </c>
      <c r="H110" s="86">
        <f t="shared" si="15"/>
        <v>134</v>
      </c>
    </row>
    <row r="111" spans="1:8" s="154" customFormat="1" ht="11.25" customHeight="1" outlineLevel="2" x14ac:dyDescent="0.2">
      <c r="A111" s="57"/>
      <c r="B111" s="58" t="s">
        <v>6</v>
      </c>
      <c r="C111" s="81">
        <v>327690.55</v>
      </c>
      <c r="D111" s="152">
        <v>239</v>
      </c>
      <c r="E111" s="83">
        <v>-217732.17</v>
      </c>
      <c r="F111" s="86">
        <v>-116</v>
      </c>
      <c r="G111" s="85">
        <f t="shared" si="15"/>
        <v>109958.38</v>
      </c>
      <c r="H111" s="86">
        <f t="shared" si="15"/>
        <v>123</v>
      </c>
    </row>
    <row r="112" spans="1:8" s="154" customFormat="1" ht="11.25" customHeight="1" outlineLevel="2" x14ac:dyDescent="0.2">
      <c r="A112" s="57"/>
      <c r="B112" s="58" t="s">
        <v>7</v>
      </c>
      <c r="C112" s="81">
        <v>327690.55</v>
      </c>
      <c r="D112" s="152">
        <v>239</v>
      </c>
      <c r="E112" s="83">
        <v>-156904.13</v>
      </c>
      <c r="F112" s="86">
        <v>-84</v>
      </c>
      <c r="G112" s="85">
        <f t="shared" si="15"/>
        <v>170786.42</v>
      </c>
      <c r="H112" s="86">
        <f t="shared" si="15"/>
        <v>155</v>
      </c>
    </row>
    <row r="113" spans="1:8" s="153" customFormat="1" ht="11.25" customHeight="1" outlineLevel="2" x14ac:dyDescent="0.2">
      <c r="A113" s="57"/>
      <c r="B113" s="58" t="s">
        <v>8</v>
      </c>
      <c r="C113" s="81">
        <v>327690.55</v>
      </c>
      <c r="D113" s="152">
        <v>239</v>
      </c>
      <c r="E113" s="83">
        <v>-131169.19</v>
      </c>
      <c r="F113" s="86">
        <v>-70</v>
      </c>
      <c r="G113" s="85">
        <f t="shared" si="15"/>
        <v>196521.36</v>
      </c>
      <c r="H113" s="86">
        <f t="shared" si="15"/>
        <v>169</v>
      </c>
    </row>
    <row r="114" spans="1:8" s="153" customFormat="1" ht="11.25" customHeight="1" outlineLevel="2" x14ac:dyDescent="0.2">
      <c r="A114" s="57"/>
      <c r="B114" s="58" t="s">
        <v>9</v>
      </c>
      <c r="C114" s="81">
        <v>327690.55</v>
      </c>
      <c r="D114" s="152">
        <v>239</v>
      </c>
      <c r="E114" s="83">
        <v>-147013.34</v>
      </c>
      <c r="F114" s="86">
        <v>-78</v>
      </c>
      <c r="G114" s="85">
        <f t="shared" si="15"/>
        <v>180677.21</v>
      </c>
      <c r="H114" s="86">
        <f t="shared" si="15"/>
        <v>161</v>
      </c>
    </row>
    <row r="115" spans="1:8" s="153" customFormat="1" ht="11.25" customHeight="1" outlineLevel="2" x14ac:dyDescent="0.2">
      <c r="A115" s="57"/>
      <c r="B115" s="58" t="s">
        <v>10</v>
      </c>
      <c r="C115" s="81">
        <v>327690.55</v>
      </c>
      <c r="D115" s="152">
        <v>239</v>
      </c>
      <c r="E115" s="83">
        <v>-147013.34</v>
      </c>
      <c r="F115" s="86">
        <v>-78</v>
      </c>
      <c r="G115" s="85">
        <f t="shared" si="15"/>
        <v>180677.21</v>
      </c>
      <c r="H115" s="86">
        <f t="shared" si="15"/>
        <v>161</v>
      </c>
    </row>
    <row r="116" spans="1:8" s="153" customFormat="1" ht="11.25" customHeight="1" outlineLevel="2" x14ac:dyDescent="0.2">
      <c r="A116" s="57"/>
      <c r="B116" s="58" t="s">
        <v>11</v>
      </c>
      <c r="C116" s="81">
        <v>319463.95</v>
      </c>
      <c r="D116" s="152">
        <v>233</v>
      </c>
      <c r="E116" s="83">
        <v>-147013.32999999999</v>
      </c>
      <c r="F116" s="86">
        <v>-78</v>
      </c>
      <c r="G116" s="85">
        <f t="shared" si="15"/>
        <v>172450.62</v>
      </c>
      <c r="H116" s="86">
        <f t="shared" si="15"/>
        <v>155</v>
      </c>
    </row>
    <row r="117" spans="1:8" ht="12" customHeight="1" x14ac:dyDescent="0.2">
      <c r="A117" s="155" t="s">
        <v>176</v>
      </c>
      <c r="B117" s="199" t="s">
        <v>177</v>
      </c>
      <c r="C117" s="200"/>
      <c r="D117" s="200"/>
      <c r="E117" s="200"/>
      <c r="F117" s="200"/>
      <c r="G117" s="200"/>
      <c r="H117" s="201"/>
    </row>
    <row r="118" spans="1:8" ht="12" customHeight="1" x14ac:dyDescent="0.2">
      <c r="A118" s="147"/>
      <c r="B118" s="147" t="s">
        <v>233</v>
      </c>
      <c r="C118" s="148">
        <f>SUM(C119:C130)</f>
        <v>2313029</v>
      </c>
      <c r="D118" s="149">
        <f t="shared" ref="D118:H118" si="16">SUM(D119:D130)</f>
        <v>1687</v>
      </c>
      <c r="E118" s="150">
        <f t="shared" si="16"/>
        <v>-597380.84</v>
      </c>
      <c r="F118" s="151">
        <f t="shared" si="16"/>
        <v>-227</v>
      </c>
      <c r="G118" s="148">
        <f t="shared" si="16"/>
        <v>1715648.16</v>
      </c>
      <c r="H118" s="149">
        <f t="shared" si="16"/>
        <v>1460</v>
      </c>
    </row>
    <row r="119" spans="1:8" s="153" customFormat="1" ht="11.25" customHeight="1" outlineLevel="2" x14ac:dyDescent="0.2">
      <c r="A119" s="57"/>
      <c r="B119" s="58" t="s">
        <v>14</v>
      </c>
      <c r="C119" s="81">
        <v>193323.7</v>
      </c>
      <c r="D119" s="152">
        <v>141</v>
      </c>
      <c r="E119" s="83">
        <v>-63870</v>
      </c>
      <c r="F119" s="86">
        <v>-24</v>
      </c>
      <c r="G119" s="85">
        <f t="shared" ref="G119:H130" si="17">C119+E119</f>
        <v>129453.7</v>
      </c>
      <c r="H119" s="86">
        <f t="shared" si="17"/>
        <v>117</v>
      </c>
    </row>
    <row r="120" spans="1:8" s="154" customFormat="1" ht="11.25" customHeight="1" outlineLevel="2" x14ac:dyDescent="0.2">
      <c r="A120" s="57"/>
      <c r="B120" s="58" t="s">
        <v>15</v>
      </c>
      <c r="C120" s="81">
        <v>193323.7</v>
      </c>
      <c r="D120" s="152">
        <v>141</v>
      </c>
      <c r="E120" s="83">
        <v>-69798.02</v>
      </c>
      <c r="F120" s="86">
        <v>-27</v>
      </c>
      <c r="G120" s="85">
        <f t="shared" si="17"/>
        <v>123525.68</v>
      </c>
      <c r="H120" s="86">
        <f t="shared" si="17"/>
        <v>114</v>
      </c>
    </row>
    <row r="121" spans="1:8" s="154" customFormat="1" ht="11.25" customHeight="1" outlineLevel="2" x14ac:dyDescent="0.2">
      <c r="A121" s="57"/>
      <c r="B121" s="58" t="s">
        <v>16</v>
      </c>
      <c r="C121" s="81">
        <v>193323.7</v>
      </c>
      <c r="D121" s="152">
        <v>141</v>
      </c>
      <c r="E121" s="83">
        <v>0</v>
      </c>
      <c r="F121" s="86">
        <v>0</v>
      </c>
      <c r="G121" s="85">
        <f t="shared" si="17"/>
        <v>193323.7</v>
      </c>
      <c r="H121" s="86">
        <f t="shared" si="17"/>
        <v>141</v>
      </c>
    </row>
    <row r="122" spans="1:8" s="154" customFormat="1" ht="11.25" customHeight="1" outlineLevel="2" x14ac:dyDescent="0.2">
      <c r="A122" s="57"/>
      <c r="B122" s="58" t="s">
        <v>3</v>
      </c>
      <c r="C122" s="81">
        <v>193323.7</v>
      </c>
      <c r="D122" s="152">
        <v>141</v>
      </c>
      <c r="E122" s="83">
        <v>-20744.310000000001</v>
      </c>
      <c r="F122" s="86">
        <v>-8</v>
      </c>
      <c r="G122" s="85">
        <f t="shared" si="17"/>
        <v>172579.39</v>
      </c>
      <c r="H122" s="86">
        <f t="shared" si="17"/>
        <v>133</v>
      </c>
    </row>
    <row r="123" spans="1:8" s="154" customFormat="1" ht="11.25" customHeight="1" outlineLevel="2" x14ac:dyDescent="0.2">
      <c r="A123" s="57"/>
      <c r="B123" s="58" t="s">
        <v>4</v>
      </c>
      <c r="C123" s="81">
        <v>193323.7</v>
      </c>
      <c r="D123" s="152">
        <v>141</v>
      </c>
      <c r="E123" s="83">
        <v>-64649</v>
      </c>
      <c r="F123" s="86">
        <v>-24</v>
      </c>
      <c r="G123" s="85">
        <f t="shared" si="17"/>
        <v>128674.7</v>
      </c>
      <c r="H123" s="86">
        <f t="shared" si="17"/>
        <v>117</v>
      </c>
    </row>
    <row r="124" spans="1:8" s="154" customFormat="1" ht="11.25" customHeight="1" outlineLevel="2" x14ac:dyDescent="0.2">
      <c r="A124" s="57"/>
      <c r="B124" s="58" t="s">
        <v>5</v>
      </c>
      <c r="C124" s="81">
        <v>193323.7</v>
      </c>
      <c r="D124" s="152">
        <v>141</v>
      </c>
      <c r="E124" s="83">
        <v>-12009.35</v>
      </c>
      <c r="F124" s="86">
        <v>-5</v>
      </c>
      <c r="G124" s="85">
        <f t="shared" si="17"/>
        <v>181314.35</v>
      </c>
      <c r="H124" s="86">
        <f t="shared" si="17"/>
        <v>136</v>
      </c>
    </row>
    <row r="125" spans="1:8" s="154" customFormat="1" ht="11.25" customHeight="1" outlineLevel="2" x14ac:dyDescent="0.2">
      <c r="A125" s="57"/>
      <c r="B125" s="58" t="s">
        <v>6</v>
      </c>
      <c r="C125" s="81">
        <v>193323.7</v>
      </c>
      <c r="D125" s="152">
        <v>141</v>
      </c>
      <c r="E125" s="83">
        <v>-106604.92</v>
      </c>
      <c r="F125" s="86">
        <v>-40</v>
      </c>
      <c r="G125" s="85">
        <f t="shared" si="17"/>
        <v>86718.78</v>
      </c>
      <c r="H125" s="86">
        <f t="shared" si="17"/>
        <v>101</v>
      </c>
    </row>
    <row r="126" spans="1:8" s="153" customFormat="1" ht="11.25" customHeight="1" outlineLevel="2" x14ac:dyDescent="0.2">
      <c r="A126" s="57"/>
      <c r="B126" s="58" t="s">
        <v>7</v>
      </c>
      <c r="C126" s="81">
        <v>193323.7</v>
      </c>
      <c r="D126" s="152">
        <v>141</v>
      </c>
      <c r="E126" s="83">
        <v>-74245.39</v>
      </c>
      <c r="F126" s="86">
        <v>-28</v>
      </c>
      <c r="G126" s="85">
        <f t="shared" si="17"/>
        <v>119078.31</v>
      </c>
      <c r="H126" s="86">
        <f t="shared" si="17"/>
        <v>113</v>
      </c>
    </row>
    <row r="127" spans="1:8" s="153" customFormat="1" ht="11.25" customHeight="1" outlineLevel="2" x14ac:dyDescent="0.2">
      <c r="A127" s="57"/>
      <c r="B127" s="58" t="s">
        <v>8</v>
      </c>
      <c r="C127" s="81">
        <v>193323.7</v>
      </c>
      <c r="D127" s="152">
        <v>141</v>
      </c>
      <c r="E127" s="83">
        <v>-41256.19</v>
      </c>
      <c r="F127" s="86">
        <v>-16</v>
      </c>
      <c r="G127" s="85">
        <f t="shared" si="17"/>
        <v>152067.51</v>
      </c>
      <c r="H127" s="86">
        <f t="shared" si="17"/>
        <v>125</v>
      </c>
    </row>
    <row r="128" spans="1:8" s="154" customFormat="1" ht="11.25" customHeight="1" outlineLevel="2" x14ac:dyDescent="0.2">
      <c r="A128" s="57"/>
      <c r="B128" s="58" t="s">
        <v>9</v>
      </c>
      <c r="C128" s="81">
        <v>193323.7</v>
      </c>
      <c r="D128" s="152">
        <v>141</v>
      </c>
      <c r="E128" s="83">
        <v>-48067.89</v>
      </c>
      <c r="F128" s="86">
        <v>-18</v>
      </c>
      <c r="G128" s="85">
        <f t="shared" si="17"/>
        <v>145255.81</v>
      </c>
      <c r="H128" s="86">
        <f t="shared" si="17"/>
        <v>123</v>
      </c>
    </row>
    <row r="129" spans="1:8" s="154" customFormat="1" ht="11.25" customHeight="1" outlineLevel="2" x14ac:dyDescent="0.2">
      <c r="A129" s="57"/>
      <c r="B129" s="58" t="s">
        <v>10</v>
      </c>
      <c r="C129" s="81">
        <v>193323.7</v>
      </c>
      <c r="D129" s="152">
        <v>141</v>
      </c>
      <c r="E129" s="83">
        <v>-48067.89</v>
      </c>
      <c r="F129" s="86">
        <v>-18</v>
      </c>
      <c r="G129" s="85">
        <f t="shared" si="17"/>
        <v>145255.81</v>
      </c>
      <c r="H129" s="86">
        <f t="shared" si="17"/>
        <v>123</v>
      </c>
    </row>
    <row r="130" spans="1:8" s="154" customFormat="1" ht="11.25" customHeight="1" outlineLevel="2" x14ac:dyDescent="0.2">
      <c r="A130" s="57"/>
      <c r="B130" s="58" t="s">
        <v>11</v>
      </c>
      <c r="C130" s="81">
        <v>186468.3</v>
      </c>
      <c r="D130" s="152">
        <v>136</v>
      </c>
      <c r="E130" s="83">
        <v>-48067.88</v>
      </c>
      <c r="F130" s="86">
        <v>-19</v>
      </c>
      <c r="G130" s="85">
        <f t="shared" si="17"/>
        <v>138400.42000000001</v>
      </c>
      <c r="H130" s="86">
        <f t="shared" si="17"/>
        <v>117</v>
      </c>
    </row>
    <row r="131" spans="1:8" ht="12" customHeight="1" x14ac:dyDescent="0.2">
      <c r="A131" s="155" t="s">
        <v>115</v>
      </c>
      <c r="B131" s="199" t="s">
        <v>116</v>
      </c>
      <c r="C131" s="200"/>
      <c r="D131" s="200"/>
      <c r="E131" s="200"/>
      <c r="F131" s="200"/>
      <c r="G131" s="200"/>
      <c r="H131" s="201"/>
    </row>
    <row r="132" spans="1:8" ht="12" customHeight="1" x14ac:dyDescent="0.2">
      <c r="A132" s="147"/>
      <c r="B132" s="147" t="s">
        <v>233</v>
      </c>
      <c r="C132" s="148">
        <f>SUM(C133:C144)</f>
        <v>2113946</v>
      </c>
      <c r="D132" s="149">
        <f t="shared" ref="D132:H132" si="18">SUM(D133:D144)</f>
        <v>1500</v>
      </c>
      <c r="E132" s="150">
        <f t="shared" si="18"/>
        <v>-555723.73</v>
      </c>
      <c r="F132" s="151">
        <f t="shared" si="18"/>
        <v>-183</v>
      </c>
      <c r="G132" s="148">
        <f t="shared" si="18"/>
        <v>1558222.27</v>
      </c>
      <c r="H132" s="149">
        <f t="shared" si="18"/>
        <v>1317</v>
      </c>
    </row>
    <row r="133" spans="1:8" s="153" customFormat="1" ht="11.25" customHeight="1" outlineLevel="2" x14ac:dyDescent="0.2">
      <c r="A133" s="57"/>
      <c r="B133" s="58" t="s">
        <v>14</v>
      </c>
      <c r="C133" s="81">
        <v>176162.17</v>
      </c>
      <c r="D133" s="152">
        <v>125</v>
      </c>
      <c r="E133" s="83">
        <v>-67608.53</v>
      </c>
      <c r="F133" s="86">
        <v>-22</v>
      </c>
      <c r="G133" s="85">
        <f t="shared" ref="G133:H144" si="19">C133+E133</f>
        <v>108553.64</v>
      </c>
      <c r="H133" s="86">
        <f t="shared" si="19"/>
        <v>103</v>
      </c>
    </row>
    <row r="134" spans="1:8" s="153" customFormat="1" ht="11.25" customHeight="1" outlineLevel="2" x14ac:dyDescent="0.2">
      <c r="A134" s="57"/>
      <c r="B134" s="58" t="s">
        <v>15</v>
      </c>
      <c r="C134" s="81">
        <v>176162.17</v>
      </c>
      <c r="D134" s="152">
        <v>125</v>
      </c>
      <c r="E134" s="83">
        <v>-42189.33</v>
      </c>
      <c r="F134" s="86">
        <v>-14</v>
      </c>
      <c r="G134" s="85">
        <f t="shared" si="19"/>
        <v>133972.84</v>
      </c>
      <c r="H134" s="86">
        <f t="shared" si="19"/>
        <v>111</v>
      </c>
    </row>
    <row r="135" spans="1:8" s="153" customFormat="1" ht="11.25" customHeight="1" outlineLevel="2" x14ac:dyDescent="0.2">
      <c r="A135" s="57"/>
      <c r="B135" s="58" t="s">
        <v>16</v>
      </c>
      <c r="C135" s="81">
        <v>176162.17</v>
      </c>
      <c r="D135" s="152">
        <v>125</v>
      </c>
      <c r="E135" s="83">
        <v>0</v>
      </c>
      <c r="F135" s="86">
        <v>0</v>
      </c>
      <c r="G135" s="85">
        <f t="shared" si="19"/>
        <v>176162.17</v>
      </c>
      <c r="H135" s="86">
        <f t="shared" si="19"/>
        <v>125</v>
      </c>
    </row>
    <row r="136" spans="1:8" s="154" customFormat="1" ht="11.25" customHeight="1" outlineLevel="2" x14ac:dyDescent="0.2">
      <c r="A136" s="57"/>
      <c r="B136" s="58" t="s">
        <v>3</v>
      </c>
      <c r="C136" s="81">
        <v>176162.17</v>
      </c>
      <c r="D136" s="152">
        <v>125</v>
      </c>
      <c r="E136" s="83">
        <v>0</v>
      </c>
      <c r="F136" s="86">
        <v>0</v>
      </c>
      <c r="G136" s="85">
        <f t="shared" si="19"/>
        <v>176162.17</v>
      </c>
      <c r="H136" s="86">
        <f t="shared" si="19"/>
        <v>125</v>
      </c>
    </row>
    <row r="137" spans="1:8" s="154" customFormat="1" ht="11.25" customHeight="1" outlineLevel="2" x14ac:dyDescent="0.2">
      <c r="A137" s="57"/>
      <c r="B137" s="58" t="s">
        <v>4</v>
      </c>
      <c r="C137" s="81">
        <v>176162.17</v>
      </c>
      <c r="D137" s="152">
        <v>125</v>
      </c>
      <c r="E137" s="83">
        <v>0</v>
      </c>
      <c r="F137" s="86">
        <v>0</v>
      </c>
      <c r="G137" s="85">
        <f t="shared" si="19"/>
        <v>176162.17</v>
      </c>
      <c r="H137" s="86">
        <f t="shared" si="19"/>
        <v>125</v>
      </c>
    </row>
    <row r="138" spans="1:8" s="154" customFormat="1" ht="11.25" customHeight="1" outlineLevel="2" x14ac:dyDescent="0.2">
      <c r="A138" s="57"/>
      <c r="B138" s="58" t="s">
        <v>5</v>
      </c>
      <c r="C138" s="81">
        <v>176162.17</v>
      </c>
      <c r="D138" s="152">
        <v>125</v>
      </c>
      <c r="E138" s="83">
        <v>0</v>
      </c>
      <c r="F138" s="86">
        <v>0</v>
      </c>
      <c r="G138" s="85">
        <f t="shared" si="19"/>
        <v>176162.17</v>
      </c>
      <c r="H138" s="86">
        <f t="shared" si="19"/>
        <v>125</v>
      </c>
    </row>
    <row r="139" spans="1:8" s="153" customFormat="1" ht="11.25" customHeight="1" outlineLevel="2" x14ac:dyDescent="0.2">
      <c r="A139" s="57"/>
      <c r="B139" s="58" t="s">
        <v>6</v>
      </c>
      <c r="C139" s="81">
        <v>176162.17</v>
      </c>
      <c r="D139" s="152">
        <v>125</v>
      </c>
      <c r="E139" s="83">
        <v>-100226.24000000001</v>
      </c>
      <c r="F139" s="86">
        <v>-33</v>
      </c>
      <c r="G139" s="85">
        <f t="shared" si="19"/>
        <v>75935.929999999993</v>
      </c>
      <c r="H139" s="86">
        <f t="shared" si="19"/>
        <v>92</v>
      </c>
    </row>
    <row r="140" spans="1:8" s="153" customFormat="1" ht="11.25" customHeight="1" outlineLevel="2" x14ac:dyDescent="0.2">
      <c r="A140" s="57"/>
      <c r="B140" s="58" t="s">
        <v>7</v>
      </c>
      <c r="C140" s="81">
        <v>176162.17</v>
      </c>
      <c r="D140" s="152">
        <v>125</v>
      </c>
      <c r="E140" s="83">
        <v>-95702.96</v>
      </c>
      <c r="F140" s="86">
        <v>-31</v>
      </c>
      <c r="G140" s="85">
        <f t="shared" si="19"/>
        <v>80459.210000000006</v>
      </c>
      <c r="H140" s="86">
        <f t="shared" si="19"/>
        <v>94</v>
      </c>
    </row>
    <row r="141" spans="1:8" s="153" customFormat="1" ht="11.25" customHeight="1" outlineLevel="2" x14ac:dyDescent="0.2">
      <c r="A141" s="57"/>
      <c r="B141" s="58" t="s">
        <v>8</v>
      </c>
      <c r="C141" s="81">
        <v>176162.17</v>
      </c>
      <c r="D141" s="152">
        <v>125</v>
      </c>
      <c r="E141" s="83">
        <v>-111065.77</v>
      </c>
      <c r="F141" s="86">
        <v>-36</v>
      </c>
      <c r="G141" s="85">
        <f t="shared" si="19"/>
        <v>65096.4</v>
      </c>
      <c r="H141" s="86">
        <f t="shared" si="19"/>
        <v>89</v>
      </c>
    </row>
    <row r="142" spans="1:8" s="153" customFormat="1" ht="11.25" customHeight="1" outlineLevel="2" x14ac:dyDescent="0.2">
      <c r="A142" s="57"/>
      <c r="B142" s="58" t="s">
        <v>9</v>
      </c>
      <c r="C142" s="81">
        <v>176162.17</v>
      </c>
      <c r="D142" s="152">
        <v>125</v>
      </c>
      <c r="E142" s="83">
        <v>-46310.3</v>
      </c>
      <c r="F142" s="86">
        <v>-16</v>
      </c>
      <c r="G142" s="85">
        <f t="shared" si="19"/>
        <v>129851.87</v>
      </c>
      <c r="H142" s="86">
        <f t="shared" si="19"/>
        <v>109</v>
      </c>
    </row>
    <row r="143" spans="1:8" s="153" customFormat="1" ht="11.25" customHeight="1" outlineLevel="2" x14ac:dyDescent="0.2">
      <c r="A143" s="57"/>
      <c r="B143" s="58" t="s">
        <v>10</v>
      </c>
      <c r="C143" s="81">
        <v>176162.17</v>
      </c>
      <c r="D143" s="152">
        <v>125</v>
      </c>
      <c r="E143" s="83">
        <v>-46310.3</v>
      </c>
      <c r="F143" s="86">
        <v>-16</v>
      </c>
      <c r="G143" s="85">
        <f t="shared" si="19"/>
        <v>129851.87</v>
      </c>
      <c r="H143" s="86">
        <f t="shared" si="19"/>
        <v>109</v>
      </c>
    </row>
    <row r="144" spans="1:8" s="153" customFormat="1" ht="11.25" customHeight="1" outlineLevel="2" x14ac:dyDescent="0.2">
      <c r="A144" s="57"/>
      <c r="B144" s="58" t="s">
        <v>11</v>
      </c>
      <c r="C144" s="81">
        <v>176162.13</v>
      </c>
      <c r="D144" s="152">
        <v>125</v>
      </c>
      <c r="E144" s="83">
        <v>-46310.3</v>
      </c>
      <c r="F144" s="86">
        <v>-15</v>
      </c>
      <c r="G144" s="85">
        <f t="shared" si="19"/>
        <v>129851.83</v>
      </c>
      <c r="H144" s="86">
        <f t="shared" si="19"/>
        <v>110</v>
      </c>
    </row>
    <row r="145" spans="1:8" ht="12" customHeight="1" x14ac:dyDescent="0.2">
      <c r="A145" s="155" t="s">
        <v>79</v>
      </c>
      <c r="B145" s="199" t="s">
        <v>80</v>
      </c>
      <c r="C145" s="200"/>
      <c r="D145" s="200"/>
      <c r="E145" s="200"/>
      <c r="F145" s="200"/>
      <c r="G145" s="200"/>
      <c r="H145" s="201"/>
    </row>
    <row r="146" spans="1:8" ht="12" customHeight="1" x14ac:dyDescent="0.2">
      <c r="A146" s="147"/>
      <c r="B146" s="147" t="s">
        <v>233</v>
      </c>
      <c r="C146" s="148">
        <f>SUM(C147:C158)</f>
        <v>4421911.28</v>
      </c>
      <c r="D146" s="149">
        <f t="shared" ref="D146:H146" si="20">SUM(D147:D158)</f>
        <v>3265</v>
      </c>
      <c r="E146" s="150">
        <f t="shared" si="20"/>
        <v>-2033626.6</v>
      </c>
      <c r="F146" s="151">
        <f t="shared" si="20"/>
        <v>-1232</v>
      </c>
      <c r="G146" s="148">
        <f t="shared" si="20"/>
        <v>2388284.6800000002</v>
      </c>
      <c r="H146" s="149">
        <f t="shared" si="20"/>
        <v>2033</v>
      </c>
    </row>
    <row r="147" spans="1:8" s="153" customFormat="1" ht="11.25" customHeight="1" outlineLevel="2" x14ac:dyDescent="0.2">
      <c r="A147" s="57"/>
      <c r="B147" s="58" t="s">
        <v>14</v>
      </c>
      <c r="C147" s="81">
        <v>207049.29</v>
      </c>
      <c r="D147" s="152">
        <v>174</v>
      </c>
      <c r="E147" s="83">
        <v>0</v>
      </c>
      <c r="F147" s="86">
        <v>0</v>
      </c>
      <c r="G147" s="85">
        <f t="shared" ref="G147:H158" si="21">C147+E147</f>
        <v>207049.29</v>
      </c>
      <c r="H147" s="86">
        <f t="shared" si="21"/>
        <v>174</v>
      </c>
    </row>
    <row r="148" spans="1:8" s="153" customFormat="1" ht="11.25" customHeight="1" outlineLevel="2" x14ac:dyDescent="0.2">
      <c r="A148" s="57"/>
      <c r="B148" s="58" t="s">
        <v>15</v>
      </c>
      <c r="C148" s="81">
        <v>208219.06</v>
      </c>
      <c r="D148" s="152">
        <v>175</v>
      </c>
      <c r="E148" s="83">
        <v>0</v>
      </c>
      <c r="F148" s="86">
        <v>0</v>
      </c>
      <c r="G148" s="85">
        <f t="shared" si="21"/>
        <v>208219.06</v>
      </c>
      <c r="H148" s="86">
        <f t="shared" si="21"/>
        <v>175</v>
      </c>
    </row>
    <row r="149" spans="1:8" s="154" customFormat="1" ht="11.25" customHeight="1" outlineLevel="2" x14ac:dyDescent="0.2">
      <c r="A149" s="57"/>
      <c r="B149" s="58" t="s">
        <v>16</v>
      </c>
      <c r="C149" s="81">
        <v>243312.16</v>
      </c>
      <c r="D149" s="152">
        <v>198</v>
      </c>
      <c r="E149" s="83">
        <v>0</v>
      </c>
      <c r="F149" s="86">
        <v>0</v>
      </c>
      <c r="G149" s="85">
        <f t="shared" si="21"/>
        <v>243312.16</v>
      </c>
      <c r="H149" s="86">
        <f t="shared" si="21"/>
        <v>198</v>
      </c>
    </row>
    <row r="150" spans="1:8" s="154" customFormat="1" ht="11.25" customHeight="1" outlineLevel="2" x14ac:dyDescent="0.2">
      <c r="A150" s="57"/>
      <c r="B150" s="58" t="s">
        <v>3</v>
      </c>
      <c r="C150" s="81">
        <v>342154.89</v>
      </c>
      <c r="D150" s="152">
        <v>249</v>
      </c>
      <c r="E150" s="83">
        <v>-115219.51</v>
      </c>
      <c r="F150" s="86">
        <v>-70</v>
      </c>
      <c r="G150" s="85">
        <f t="shared" si="21"/>
        <v>226935.38</v>
      </c>
      <c r="H150" s="86">
        <f t="shared" si="21"/>
        <v>179</v>
      </c>
    </row>
    <row r="151" spans="1:8" s="154" customFormat="1" ht="11.25" customHeight="1" outlineLevel="2" x14ac:dyDescent="0.2">
      <c r="A151" s="57"/>
      <c r="B151" s="58" t="s">
        <v>4</v>
      </c>
      <c r="C151" s="81">
        <v>340954.2</v>
      </c>
      <c r="D151" s="152">
        <v>231</v>
      </c>
      <c r="E151" s="83">
        <v>-134763.07999999999</v>
      </c>
      <c r="F151" s="86">
        <v>-81</v>
      </c>
      <c r="G151" s="85">
        <f t="shared" si="21"/>
        <v>206191.12</v>
      </c>
      <c r="H151" s="86">
        <f t="shared" si="21"/>
        <v>150</v>
      </c>
    </row>
    <row r="152" spans="1:8" s="154" customFormat="1" ht="11.25" customHeight="1" outlineLevel="2" x14ac:dyDescent="0.2">
      <c r="A152" s="57"/>
      <c r="B152" s="58" t="s">
        <v>5</v>
      </c>
      <c r="C152" s="81">
        <v>295831.71999999997</v>
      </c>
      <c r="D152" s="152">
        <v>220</v>
      </c>
      <c r="E152" s="83">
        <v>-111567.13</v>
      </c>
      <c r="F152" s="86">
        <v>-68</v>
      </c>
      <c r="G152" s="85">
        <f t="shared" si="21"/>
        <v>184264.59</v>
      </c>
      <c r="H152" s="86">
        <f t="shared" si="21"/>
        <v>152</v>
      </c>
    </row>
    <row r="153" spans="1:8" s="154" customFormat="1" ht="11.25" customHeight="1" outlineLevel="2" x14ac:dyDescent="0.2">
      <c r="A153" s="57"/>
      <c r="B153" s="58" t="s">
        <v>6</v>
      </c>
      <c r="C153" s="81">
        <v>464984.84</v>
      </c>
      <c r="D153" s="152">
        <v>337</v>
      </c>
      <c r="E153" s="83">
        <v>-278835.61</v>
      </c>
      <c r="F153" s="86">
        <v>-166</v>
      </c>
      <c r="G153" s="85">
        <f t="shared" si="21"/>
        <v>186149.23</v>
      </c>
      <c r="H153" s="86">
        <f t="shared" si="21"/>
        <v>171</v>
      </c>
    </row>
    <row r="154" spans="1:8" s="154" customFormat="1" ht="11.25" customHeight="1" outlineLevel="2" x14ac:dyDescent="0.2">
      <c r="A154" s="57"/>
      <c r="B154" s="58" t="s">
        <v>7</v>
      </c>
      <c r="C154" s="81">
        <v>464984.84</v>
      </c>
      <c r="D154" s="152">
        <v>337</v>
      </c>
      <c r="E154" s="83">
        <v>-328485.02</v>
      </c>
      <c r="F154" s="86">
        <v>-198</v>
      </c>
      <c r="G154" s="85">
        <f t="shared" si="21"/>
        <v>136499.82</v>
      </c>
      <c r="H154" s="86">
        <f t="shared" si="21"/>
        <v>139</v>
      </c>
    </row>
    <row r="155" spans="1:8" s="154" customFormat="1" ht="11.25" customHeight="1" outlineLevel="2" x14ac:dyDescent="0.2">
      <c r="A155" s="57"/>
      <c r="B155" s="58" t="s">
        <v>8</v>
      </c>
      <c r="C155" s="81">
        <v>464984.84</v>
      </c>
      <c r="D155" s="152">
        <v>337</v>
      </c>
      <c r="E155" s="83">
        <v>-272391.98</v>
      </c>
      <c r="F155" s="86">
        <v>-165</v>
      </c>
      <c r="G155" s="85">
        <f t="shared" si="21"/>
        <v>192592.86</v>
      </c>
      <c r="H155" s="86">
        <f t="shared" si="21"/>
        <v>172</v>
      </c>
    </row>
    <row r="156" spans="1:8" s="153" customFormat="1" ht="11.25" customHeight="1" outlineLevel="2" x14ac:dyDescent="0.2">
      <c r="A156" s="57"/>
      <c r="B156" s="58" t="s">
        <v>9</v>
      </c>
      <c r="C156" s="81">
        <v>464984.84</v>
      </c>
      <c r="D156" s="152">
        <v>337</v>
      </c>
      <c r="E156" s="83">
        <v>-264121.42</v>
      </c>
      <c r="F156" s="86">
        <v>-161</v>
      </c>
      <c r="G156" s="85">
        <f t="shared" si="21"/>
        <v>200863.42</v>
      </c>
      <c r="H156" s="86">
        <f t="shared" si="21"/>
        <v>176</v>
      </c>
    </row>
    <row r="157" spans="1:8" s="153" customFormat="1" ht="11.25" customHeight="1" outlineLevel="2" x14ac:dyDescent="0.2">
      <c r="A157" s="57"/>
      <c r="B157" s="58" t="s">
        <v>10</v>
      </c>
      <c r="C157" s="81">
        <v>464984.84</v>
      </c>
      <c r="D157" s="152">
        <v>337</v>
      </c>
      <c r="E157" s="83">
        <v>-264121.42</v>
      </c>
      <c r="F157" s="86">
        <v>-161</v>
      </c>
      <c r="G157" s="85">
        <f t="shared" si="21"/>
        <v>200863.42</v>
      </c>
      <c r="H157" s="86">
        <f t="shared" si="21"/>
        <v>176</v>
      </c>
    </row>
    <row r="158" spans="1:8" s="153" customFormat="1" ht="11.25" customHeight="1" outlineLevel="2" x14ac:dyDescent="0.2">
      <c r="A158" s="57"/>
      <c r="B158" s="58" t="s">
        <v>11</v>
      </c>
      <c r="C158" s="81">
        <v>459465.76</v>
      </c>
      <c r="D158" s="152">
        <v>333</v>
      </c>
      <c r="E158" s="83">
        <v>-264121.43</v>
      </c>
      <c r="F158" s="86">
        <v>-162</v>
      </c>
      <c r="G158" s="85">
        <f t="shared" si="21"/>
        <v>195344.33</v>
      </c>
      <c r="H158" s="86">
        <f t="shared" si="21"/>
        <v>171</v>
      </c>
    </row>
    <row r="159" spans="1:8" ht="12" customHeight="1" x14ac:dyDescent="0.2">
      <c r="A159" s="155" t="s">
        <v>12</v>
      </c>
      <c r="B159" s="199" t="s">
        <v>13</v>
      </c>
      <c r="C159" s="200"/>
      <c r="D159" s="200"/>
      <c r="E159" s="200"/>
      <c r="F159" s="200"/>
      <c r="G159" s="200"/>
      <c r="H159" s="201"/>
    </row>
    <row r="160" spans="1:8" ht="12" customHeight="1" x14ac:dyDescent="0.2">
      <c r="A160" s="147"/>
      <c r="B160" s="147" t="s">
        <v>233</v>
      </c>
      <c r="C160" s="148">
        <f>SUM(C161:C172)</f>
        <v>5235137.16</v>
      </c>
      <c r="D160" s="149">
        <f t="shared" ref="D160:H160" si="22">SUM(D161:D172)</f>
        <v>3877</v>
      </c>
      <c r="E160" s="150">
        <f t="shared" si="22"/>
        <v>-750210.19</v>
      </c>
      <c r="F160" s="151">
        <f t="shared" si="22"/>
        <v>0</v>
      </c>
      <c r="G160" s="148">
        <f t="shared" si="22"/>
        <v>4484926.97</v>
      </c>
      <c r="H160" s="149">
        <f t="shared" si="22"/>
        <v>3877</v>
      </c>
    </row>
    <row r="161" spans="1:8" s="153" customFormat="1" ht="11.25" customHeight="1" outlineLevel="2" x14ac:dyDescent="0.2">
      <c r="A161" s="57"/>
      <c r="B161" s="58" t="s">
        <v>14</v>
      </c>
      <c r="C161" s="81">
        <v>348789.35</v>
      </c>
      <c r="D161" s="152">
        <v>258</v>
      </c>
      <c r="E161" s="83">
        <v>-47657.99</v>
      </c>
      <c r="F161" s="86">
        <v>0</v>
      </c>
      <c r="G161" s="85">
        <f t="shared" ref="G161:H172" si="23">C161+E161</f>
        <v>301131.36</v>
      </c>
      <c r="H161" s="86">
        <f t="shared" si="23"/>
        <v>258</v>
      </c>
    </row>
    <row r="162" spans="1:8" s="153" customFormat="1" ht="11.25" customHeight="1" outlineLevel="2" x14ac:dyDescent="0.2">
      <c r="A162" s="57"/>
      <c r="B162" s="58" t="s">
        <v>15</v>
      </c>
      <c r="C162" s="81">
        <v>349430.71</v>
      </c>
      <c r="D162" s="152">
        <v>261</v>
      </c>
      <c r="E162" s="83">
        <v>-54907.14</v>
      </c>
      <c r="F162" s="86">
        <v>0</v>
      </c>
      <c r="G162" s="85">
        <f t="shared" si="23"/>
        <v>294523.57</v>
      </c>
      <c r="H162" s="86">
        <f t="shared" si="23"/>
        <v>261</v>
      </c>
    </row>
    <row r="163" spans="1:8" s="154" customFormat="1" ht="11.25" customHeight="1" outlineLevel="2" x14ac:dyDescent="0.2">
      <c r="A163" s="57"/>
      <c r="B163" s="58" t="s">
        <v>16</v>
      </c>
      <c r="C163" s="81">
        <v>385950.2</v>
      </c>
      <c r="D163" s="152">
        <v>284</v>
      </c>
      <c r="E163" s="83">
        <v>-2813.3</v>
      </c>
      <c r="F163" s="86">
        <v>0</v>
      </c>
      <c r="G163" s="85">
        <f t="shared" si="23"/>
        <v>383136.9</v>
      </c>
      <c r="H163" s="86">
        <f t="shared" si="23"/>
        <v>284</v>
      </c>
    </row>
    <row r="164" spans="1:8" s="154" customFormat="1" ht="11.25" customHeight="1" outlineLevel="2" x14ac:dyDescent="0.2">
      <c r="A164" s="57"/>
      <c r="B164" s="58" t="s">
        <v>3</v>
      </c>
      <c r="C164" s="81">
        <v>461818.7</v>
      </c>
      <c r="D164" s="152">
        <v>342</v>
      </c>
      <c r="E164" s="83">
        <v>-49828.32</v>
      </c>
      <c r="F164" s="86">
        <v>0</v>
      </c>
      <c r="G164" s="85">
        <f t="shared" si="23"/>
        <v>411990.38</v>
      </c>
      <c r="H164" s="86">
        <f t="shared" si="23"/>
        <v>342</v>
      </c>
    </row>
    <row r="165" spans="1:8" s="154" customFormat="1" ht="11.25" customHeight="1" outlineLevel="2" x14ac:dyDescent="0.2">
      <c r="A165" s="57"/>
      <c r="B165" s="58" t="s">
        <v>4</v>
      </c>
      <c r="C165" s="81">
        <v>461818.7</v>
      </c>
      <c r="D165" s="152">
        <v>342</v>
      </c>
      <c r="E165" s="83">
        <v>-74000.37</v>
      </c>
      <c r="F165" s="86">
        <v>0</v>
      </c>
      <c r="G165" s="85">
        <f t="shared" si="23"/>
        <v>387818.33</v>
      </c>
      <c r="H165" s="86">
        <f t="shared" si="23"/>
        <v>342</v>
      </c>
    </row>
    <row r="166" spans="1:8" s="154" customFormat="1" ht="11.25" customHeight="1" outlineLevel="2" x14ac:dyDescent="0.2">
      <c r="A166" s="57"/>
      <c r="B166" s="58" t="s">
        <v>5</v>
      </c>
      <c r="C166" s="81">
        <v>461818.7</v>
      </c>
      <c r="D166" s="152">
        <v>342</v>
      </c>
      <c r="E166" s="83">
        <v>-72078.710000000006</v>
      </c>
      <c r="F166" s="86">
        <v>0</v>
      </c>
      <c r="G166" s="85">
        <f t="shared" si="23"/>
        <v>389739.99</v>
      </c>
      <c r="H166" s="86">
        <f t="shared" si="23"/>
        <v>342</v>
      </c>
    </row>
    <row r="167" spans="1:8" s="154" customFormat="1" ht="11.25" customHeight="1" outlineLevel="2" x14ac:dyDescent="0.2">
      <c r="A167" s="57"/>
      <c r="B167" s="58" t="s">
        <v>6</v>
      </c>
      <c r="C167" s="81">
        <v>461818.7</v>
      </c>
      <c r="D167" s="152">
        <v>342</v>
      </c>
      <c r="E167" s="83">
        <v>-93651.68</v>
      </c>
      <c r="F167" s="86">
        <v>33</v>
      </c>
      <c r="G167" s="85">
        <f t="shared" si="23"/>
        <v>368167.02</v>
      </c>
      <c r="H167" s="86">
        <f t="shared" si="23"/>
        <v>375</v>
      </c>
    </row>
    <row r="168" spans="1:8" s="154" customFormat="1" ht="11.25" customHeight="1" outlineLevel="2" x14ac:dyDescent="0.2">
      <c r="A168" s="57"/>
      <c r="B168" s="58" t="s">
        <v>7</v>
      </c>
      <c r="C168" s="81">
        <v>461818.7</v>
      </c>
      <c r="D168" s="152">
        <v>342</v>
      </c>
      <c r="E168" s="83">
        <v>-44546.1</v>
      </c>
      <c r="F168" s="86">
        <v>-33</v>
      </c>
      <c r="G168" s="85">
        <f t="shared" si="23"/>
        <v>417272.6</v>
      </c>
      <c r="H168" s="86">
        <f t="shared" si="23"/>
        <v>309</v>
      </c>
    </row>
    <row r="169" spans="1:8" s="153" customFormat="1" ht="11.25" customHeight="1" outlineLevel="2" x14ac:dyDescent="0.2">
      <c r="A169" s="57"/>
      <c r="B169" s="58" t="s">
        <v>8</v>
      </c>
      <c r="C169" s="81">
        <v>461818.7</v>
      </c>
      <c r="D169" s="152">
        <v>342</v>
      </c>
      <c r="E169" s="83">
        <v>-51903.62</v>
      </c>
      <c r="F169" s="86">
        <v>0</v>
      </c>
      <c r="G169" s="85">
        <f t="shared" si="23"/>
        <v>409915.08</v>
      </c>
      <c r="H169" s="86">
        <f t="shared" si="23"/>
        <v>342</v>
      </c>
    </row>
    <row r="170" spans="1:8" s="153" customFormat="1" ht="11.25" customHeight="1" outlineLevel="2" x14ac:dyDescent="0.2">
      <c r="A170" s="57"/>
      <c r="B170" s="58" t="s">
        <v>9</v>
      </c>
      <c r="C170" s="81">
        <v>461818.7</v>
      </c>
      <c r="D170" s="152">
        <v>342</v>
      </c>
      <c r="E170" s="83">
        <v>-86274.32</v>
      </c>
      <c r="F170" s="86">
        <v>0</v>
      </c>
      <c r="G170" s="85">
        <f t="shared" si="23"/>
        <v>375544.38</v>
      </c>
      <c r="H170" s="86">
        <f t="shared" si="23"/>
        <v>342</v>
      </c>
    </row>
    <row r="171" spans="1:8" s="153" customFormat="1" ht="11.25" customHeight="1" outlineLevel="2" x14ac:dyDescent="0.2">
      <c r="A171" s="57"/>
      <c r="B171" s="58" t="s">
        <v>10</v>
      </c>
      <c r="C171" s="81">
        <v>461818.7</v>
      </c>
      <c r="D171" s="152">
        <v>342</v>
      </c>
      <c r="E171" s="83">
        <v>-86274.32</v>
      </c>
      <c r="F171" s="86">
        <v>0</v>
      </c>
      <c r="G171" s="85">
        <f t="shared" si="23"/>
        <v>375544.38</v>
      </c>
      <c r="H171" s="86">
        <f t="shared" si="23"/>
        <v>342</v>
      </c>
    </row>
    <row r="172" spans="1:8" s="153" customFormat="1" ht="11.25" customHeight="1" outlineLevel="2" x14ac:dyDescent="0.2">
      <c r="A172" s="57"/>
      <c r="B172" s="58" t="s">
        <v>11</v>
      </c>
      <c r="C172" s="81">
        <v>456417.3</v>
      </c>
      <c r="D172" s="152">
        <v>338</v>
      </c>
      <c r="E172" s="83">
        <v>-86274.32</v>
      </c>
      <c r="F172" s="86">
        <v>0</v>
      </c>
      <c r="G172" s="85">
        <f t="shared" si="23"/>
        <v>370142.98</v>
      </c>
      <c r="H172" s="86">
        <f t="shared" si="23"/>
        <v>338</v>
      </c>
    </row>
    <row r="173" spans="1:8" ht="12" customHeight="1" x14ac:dyDescent="0.2">
      <c r="A173" s="155" t="s">
        <v>17</v>
      </c>
      <c r="B173" s="199" t="s">
        <v>18</v>
      </c>
      <c r="C173" s="200"/>
      <c r="D173" s="200"/>
      <c r="E173" s="200"/>
      <c r="F173" s="200"/>
      <c r="G173" s="200"/>
      <c r="H173" s="201"/>
    </row>
    <row r="174" spans="1:8" ht="12" customHeight="1" x14ac:dyDescent="0.2">
      <c r="A174" s="147"/>
      <c r="B174" s="147" t="s">
        <v>233</v>
      </c>
      <c r="C174" s="148">
        <f>SUM(C175:C186)</f>
        <v>1672769</v>
      </c>
      <c r="D174" s="149">
        <f t="shared" ref="D174:H174" si="24">SUM(D175:D186)</f>
        <v>1133</v>
      </c>
      <c r="E174" s="150">
        <f t="shared" si="24"/>
        <v>-156246.37</v>
      </c>
      <c r="F174" s="151">
        <f t="shared" si="24"/>
        <v>0</v>
      </c>
      <c r="G174" s="148">
        <f t="shared" si="24"/>
        <v>1516522.63</v>
      </c>
      <c r="H174" s="149">
        <f t="shared" si="24"/>
        <v>1133</v>
      </c>
    </row>
    <row r="175" spans="1:8" s="153" customFormat="1" ht="11.25" customHeight="1" outlineLevel="2" x14ac:dyDescent="0.2">
      <c r="A175" s="57"/>
      <c r="B175" s="58" t="s">
        <v>14</v>
      </c>
      <c r="C175" s="81">
        <v>138782.25</v>
      </c>
      <c r="D175" s="152">
        <v>94</v>
      </c>
      <c r="E175" s="83">
        <v>0</v>
      </c>
      <c r="F175" s="86">
        <v>0</v>
      </c>
      <c r="G175" s="85">
        <f t="shared" ref="G175:H186" si="25">C175+E175</f>
        <v>138782.25</v>
      </c>
      <c r="H175" s="86">
        <f t="shared" si="25"/>
        <v>94</v>
      </c>
    </row>
    <row r="176" spans="1:8" s="154" customFormat="1" ht="11.25" customHeight="1" outlineLevel="2" x14ac:dyDescent="0.2">
      <c r="A176" s="57"/>
      <c r="B176" s="58" t="s">
        <v>15</v>
      </c>
      <c r="C176" s="81">
        <v>138782.25</v>
      </c>
      <c r="D176" s="152">
        <v>94</v>
      </c>
      <c r="E176" s="83">
        <v>0</v>
      </c>
      <c r="F176" s="86">
        <v>0</v>
      </c>
      <c r="G176" s="85">
        <f t="shared" si="25"/>
        <v>138782.25</v>
      </c>
      <c r="H176" s="86">
        <f t="shared" si="25"/>
        <v>94</v>
      </c>
    </row>
    <row r="177" spans="1:8" s="154" customFormat="1" ht="11.25" customHeight="1" outlineLevel="2" x14ac:dyDescent="0.2">
      <c r="A177" s="57"/>
      <c r="B177" s="58" t="s">
        <v>16</v>
      </c>
      <c r="C177" s="81">
        <v>138782.25</v>
      </c>
      <c r="D177" s="152">
        <v>94</v>
      </c>
      <c r="E177" s="83">
        <v>0</v>
      </c>
      <c r="F177" s="86">
        <v>0</v>
      </c>
      <c r="G177" s="85">
        <f t="shared" si="25"/>
        <v>138782.25</v>
      </c>
      <c r="H177" s="86">
        <f t="shared" si="25"/>
        <v>94</v>
      </c>
    </row>
    <row r="178" spans="1:8" s="154" customFormat="1" ht="11.25" customHeight="1" outlineLevel="2" x14ac:dyDescent="0.2">
      <c r="A178" s="57"/>
      <c r="B178" s="58" t="s">
        <v>3</v>
      </c>
      <c r="C178" s="81">
        <v>138782.25</v>
      </c>
      <c r="D178" s="152">
        <v>94</v>
      </c>
      <c r="E178" s="83">
        <v>0</v>
      </c>
      <c r="F178" s="86">
        <v>0</v>
      </c>
      <c r="G178" s="85">
        <f t="shared" si="25"/>
        <v>138782.25</v>
      </c>
      <c r="H178" s="86">
        <f t="shared" si="25"/>
        <v>94</v>
      </c>
    </row>
    <row r="179" spans="1:8" s="154" customFormat="1" ht="11.25" customHeight="1" outlineLevel="2" x14ac:dyDescent="0.2">
      <c r="A179" s="57"/>
      <c r="B179" s="58" t="s">
        <v>4</v>
      </c>
      <c r="C179" s="81">
        <v>138782.25</v>
      </c>
      <c r="D179" s="152">
        <v>94</v>
      </c>
      <c r="E179" s="83">
        <v>0</v>
      </c>
      <c r="F179" s="86">
        <v>0</v>
      </c>
      <c r="G179" s="85">
        <f t="shared" si="25"/>
        <v>138782.25</v>
      </c>
      <c r="H179" s="86">
        <f t="shared" si="25"/>
        <v>94</v>
      </c>
    </row>
    <row r="180" spans="1:8" s="154" customFormat="1" ht="11.25" customHeight="1" outlineLevel="2" x14ac:dyDescent="0.2">
      <c r="A180" s="57"/>
      <c r="B180" s="58" t="s">
        <v>5</v>
      </c>
      <c r="C180" s="81">
        <v>138782.25</v>
      </c>
      <c r="D180" s="152">
        <v>94</v>
      </c>
      <c r="E180" s="83">
        <v>0</v>
      </c>
      <c r="F180" s="86">
        <v>0</v>
      </c>
      <c r="G180" s="85">
        <f t="shared" si="25"/>
        <v>138782.25</v>
      </c>
      <c r="H180" s="86">
        <f t="shared" si="25"/>
        <v>94</v>
      </c>
    </row>
    <row r="181" spans="1:8" s="154" customFormat="1" ht="11.25" customHeight="1" outlineLevel="2" x14ac:dyDescent="0.2">
      <c r="A181" s="57"/>
      <c r="B181" s="58" t="s">
        <v>6</v>
      </c>
      <c r="C181" s="81">
        <v>138782.25</v>
      </c>
      <c r="D181" s="152">
        <v>94</v>
      </c>
      <c r="E181" s="83">
        <v>-12240.67</v>
      </c>
      <c r="F181" s="86">
        <v>0</v>
      </c>
      <c r="G181" s="85">
        <f t="shared" si="25"/>
        <v>126541.58</v>
      </c>
      <c r="H181" s="86">
        <f t="shared" si="25"/>
        <v>94</v>
      </c>
    </row>
    <row r="182" spans="1:8" s="154" customFormat="1" ht="11.25" customHeight="1" outlineLevel="2" x14ac:dyDescent="0.2">
      <c r="A182" s="57"/>
      <c r="B182" s="58" t="s">
        <v>7</v>
      </c>
      <c r="C182" s="81">
        <v>138782.25</v>
      </c>
      <c r="D182" s="152">
        <v>94</v>
      </c>
      <c r="E182" s="83">
        <v>0</v>
      </c>
      <c r="F182" s="86">
        <v>0</v>
      </c>
      <c r="G182" s="85">
        <f t="shared" si="25"/>
        <v>138782.25</v>
      </c>
      <c r="H182" s="86">
        <f t="shared" si="25"/>
        <v>94</v>
      </c>
    </row>
    <row r="183" spans="1:8" s="154" customFormat="1" ht="11.25" customHeight="1" outlineLevel="2" x14ac:dyDescent="0.2">
      <c r="A183" s="57"/>
      <c r="B183" s="58" t="s">
        <v>8</v>
      </c>
      <c r="C183" s="81">
        <v>138782.25</v>
      </c>
      <c r="D183" s="152">
        <v>94</v>
      </c>
      <c r="E183" s="83">
        <v>-99407.61</v>
      </c>
      <c r="F183" s="86">
        <v>0</v>
      </c>
      <c r="G183" s="85">
        <f t="shared" si="25"/>
        <v>39374.639999999999</v>
      </c>
      <c r="H183" s="86">
        <f t="shared" si="25"/>
        <v>94</v>
      </c>
    </row>
    <row r="184" spans="1:8" s="153" customFormat="1" ht="11.25" customHeight="1" outlineLevel="2" x14ac:dyDescent="0.2">
      <c r="A184" s="57"/>
      <c r="B184" s="58" t="s">
        <v>9</v>
      </c>
      <c r="C184" s="81">
        <v>138782.25</v>
      </c>
      <c r="D184" s="152">
        <v>94</v>
      </c>
      <c r="E184" s="83">
        <v>-14866.03</v>
      </c>
      <c r="F184" s="86">
        <v>0</v>
      </c>
      <c r="G184" s="85">
        <f t="shared" si="25"/>
        <v>123916.22</v>
      </c>
      <c r="H184" s="86">
        <f t="shared" si="25"/>
        <v>94</v>
      </c>
    </row>
    <row r="185" spans="1:8" s="153" customFormat="1" ht="11.25" customHeight="1" outlineLevel="2" x14ac:dyDescent="0.2">
      <c r="A185" s="57"/>
      <c r="B185" s="58" t="s">
        <v>10</v>
      </c>
      <c r="C185" s="81">
        <v>138782.25</v>
      </c>
      <c r="D185" s="152">
        <v>94</v>
      </c>
      <c r="E185" s="83">
        <v>-14866.03</v>
      </c>
      <c r="F185" s="86">
        <v>0</v>
      </c>
      <c r="G185" s="85">
        <f t="shared" si="25"/>
        <v>123916.22</v>
      </c>
      <c r="H185" s="86">
        <f t="shared" si="25"/>
        <v>94</v>
      </c>
    </row>
    <row r="186" spans="1:8" s="153" customFormat="1" ht="11.25" customHeight="1" outlineLevel="2" x14ac:dyDescent="0.2">
      <c r="A186" s="57"/>
      <c r="B186" s="58" t="s">
        <v>11</v>
      </c>
      <c r="C186" s="81">
        <v>146164.25</v>
      </c>
      <c r="D186" s="152">
        <v>99</v>
      </c>
      <c r="E186" s="83">
        <v>-14866.03</v>
      </c>
      <c r="F186" s="86">
        <v>0</v>
      </c>
      <c r="G186" s="85">
        <f t="shared" si="25"/>
        <v>131298.22</v>
      </c>
      <c r="H186" s="86">
        <f t="shared" si="25"/>
        <v>99</v>
      </c>
    </row>
    <row r="187" spans="1:8" ht="12" customHeight="1" x14ac:dyDescent="0.2">
      <c r="A187" s="155" t="s">
        <v>19</v>
      </c>
      <c r="B187" s="199" t="s">
        <v>20</v>
      </c>
      <c r="C187" s="200"/>
      <c r="D187" s="200"/>
      <c r="E187" s="200"/>
      <c r="F187" s="200"/>
      <c r="G187" s="200"/>
      <c r="H187" s="201"/>
    </row>
    <row r="188" spans="1:8" ht="12" customHeight="1" x14ac:dyDescent="0.2">
      <c r="A188" s="147"/>
      <c r="B188" s="147" t="s">
        <v>233</v>
      </c>
      <c r="C188" s="148">
        <f>SUM(C189:C200)</f>
        <v>11456106.619999999</v>
      </c>
      <c r="D188" s="149">
        <f t="shared" ref="D188:H188" si="26">SUM(D189:D200)</f>
        <v>7088</v>
      </c>
      <c r="E188" s="150">
        <f t="shared" si="26"/>
        <v>-2000460.65</v>
      </c>
      <c r="F188" s="151">
        <f t="shared" si="26"/>
        <v>0</v>
      </c>
      <c r="G188" s="148">
        <f t="shared" si="26"/>
        <v>9455645.9700000007</v>
      </c>
      <c r="H188" s="149">
        <f t="shared" si="26"/>
        <v>7088</v>
      </c>
    </row>
    <row r="189" spans="1:8" s="153" customFormat="1" ht="11.25" customHeight="1" outlineLevel="2" x14ac:dyDescent="0.2">
      <c r="A189" s="57"/>
      <c r="B189" s="58" t="s">
        <v>14</v>
      </c>
      <c r="C189" s="81">
        <v>834080.67</v>
      </c>
      <c r="D189" s="152">
        <v>516</v>
      </c>
      <c r="E189" s="83">
        <v>-225607.35</v>
      </c>
      <c r="F189" s="86">
        <v>0</v>
      </c>
      <c r="G189" s="85">
        <f t="shared" ref="G189:H200" si="27">C189+E189</f>
        <v>608473.31999999995</v>
      </c>
      <c r="H189" s="86">
        <f t="shared" si="27"/>
        <v>516</v>
      </c>
    </row>
    <row r="190" spans="1:8" s="153" customFormat="1" ht="11.25" customHeight="1" outlineLevel="2" x14ac:dyDescent="0.2">
      <c r="A190" s="57"/>
      <c r="B190" s="58" t="s">
        <v>15</v>
      </c>
      <c r="C190" s="81">
        <v>908375.52</v>
      </c>
      <c r="D190" s="152">
        <v>562</v>
      </c>
      <c r="E190" s="83">
        <v>0</v>
      </c>
      <c r="F190" s="86">
        <v>0</v>
      </c>
      <c r="G190" s="85">
        <f t="shared" si="27"/>
        <v>908375.52</v>
      </c>
      <c r="H190" s="86">
        <f t="shared" si="27"/>
        <v>562</v>
      </c>
    </row>
    <row r="191" spans="1:8" s="154" customFormat="1" ht="11.25" customHeight="1" outlineLevel="2" x14ac:dyDescent="0.2">
      <c r="A191" s="57"/>
      <c r="B191" s="58" t="s">
        <v>16</v>
      </c>
      <c r="C191" s="81">
        <v>985901.76</v>
      </c>
      <c r="D191" s="152">
        <v>610</v>
      </c>
      <c r="E191" s="83">
        <v>0</v>
      </c>
      <c r="F191" s="86">
        <v>0</v>
      </c>
      <c r="G191" s="85">
        <f t="shared" si="27"/>
        <v>985901.76</v>
      </c>
      <c r="H191" s="86">
        <f t="shared" si="27"/>
        <v>610</v>
      </c>
    </row>
    <row r="192" spans="1:8" s="154" customFormat="1" ht="11.25" customHeight="1" outlineLevel="2" x14ac:dyDescent="0.2">
      <c r="A192" s="57"/>
      <c r="B192" s="58" t="s">
        <v>3</v>
      </c>
      <c r="C192" s="81">
        <v>985901.76</v>
      </c>
      <c r="D192" s="152">
        <v>610</v>
      </c>
      <c r="E192" s="83">
        <v>0</v>
      </c>
      <c r="F192" s="86">
        <v>0</v>
      </c>
      <c r="G192" s="85">
        <f t="shared" si="27"/>
        <v>985901.76</v>
      </c>
      <c r="H192" s="86">
        <f t="shared" si="27"/>
        <v>610</v>
      </c>
    </row>
    <row r="193" spans="1:8" s="154" customFormat="1" ht="11.25" customHeight="1" outlineLevel="2" x14ac:dyDescent="0.2">
      <c r="A193" s="57"/>
      <c r="B193" s="58" t="s">
        <v>4</v>
      </c>
      <c r="C193" s="81">
        <v>893839.35</v>
      </c>
      <c r="D193" s="152">
        <v>553</v>
      </c>
      <c r="E193" s="83">
        <v>0</v>
      </c>
      <c r="F193" s="86">
        <v>0</v>
      </c>
      <c r="G193" s="85">
        <f t="shared" si="27"/>
        <v>893839.35</v>
      </c>
      <c r="H193" s="86">
        <f t="shared" si="27"/>
        <v>553</v>
      </c>
    </row>
    <row r="194" spans="1:8" s="154" customFormat="1" ht="11.25" customHeight="1" outlineLevel="2" x14ac:dyDescent="0.2">
      <c r="A194" s="57"/>
      <c r="B194" s="58" t="s">
        <v>5</v>
      </c>
      <c r="C194" s="81">
        <v>940678.12</v>
      </c>
      <c r="D194" s="152">
        <v>582</v>
      </c>
      <c r="E194" s="83">
        <v>-195078.07</v>
      </c>
      <c r="F194" s="86">
        <v>0</v>
      </c>
      <c r="G194" s="85">
        <f t="shared" si="27"/>
        <v>745600.05</v>
      </c>
      <c r="H194" s="86">
        <f t="shared" si="27"/>
        <v>582</v>
      </c>
    </row>
    <row r="195" spans="1:8" s="154" customFormat="1" ht="11.25" customHeight="1" outlineLevel="2" x14ac:dyDescent="0.2">
      <c r="A195" s="57"/>
      <c r="B195" s="58" t="s">
        <v>6</v>
      </c>
      <c r="C195" s="81">
        <v>985901.76</v>
      </c>
      <c r="D195" s="152">
        <v>610</v>
      </c>
      <c r="E195" s="83">
        <v>-406343.5</v>
      </c>
      <c r="F195" s="86">
        <v>0</v>
      </c>
      <c r="G195" s="85">
        <f t="shared" si="27"/>
        <v>579558.26</v>
      </c>
      <c r="H195" s="86">
        <f t="shared" si="27"/>
        <v>610</v>
      </c>
    </row>
    <row r="196" spans="1:8" s="154" customFormat="1" ht="11.25" customHeight="1" outlineLevel="2" x14ac:dyDescent="0.2">
      <c r="A196" s="57"/>
      <c r="B196" s="58" t="s">
        <v>7</v>
      </c>
      <c r="C196" s="81">
        <v>985901.76</v>
      </c>
      <c r="D196" s="152">
        <v>610</v>
      </c>
      <c r="E196" s="83">
        <v>-239715.86</v>
      </c>
      <c r="F196" s="86">
        <v>0</v>
      </c>
      <c r="G196" s="85">
        <f t="shared" si="27"/>
        <v>746185.9</v>
      </c>
      <c r="H196" s="86">
        <f t="shared" si="27"/>
        <v>610</v>
      </c>
    </row>
    <row r="197" spans="1:8" s="153" customFormat="1" ht="11.25" customHeight="1" outlineLevel="2" x14ac:dyDescent="0.2">
      <c r="A197" s="57"/>
      <c r="B197" s="58" t="s">
        <v>8</v>
      </c>
      <c r="C197" s="81">
        <v>985901.76</v>
      </c>
      <c r="D197" s="152">
        <v>610</v>
      </c>
      <c r="E197" s="83">
        <v>-348003.2</v>
      </c>
      <c r="F197" s="86">
        <v>0</v>
      </c>
      <c r="G197" s="85">
        <f t="shared" si="27"/>
        <v>637898.56000000006</v>
      </c>
      <c r="H197" s="86">
        <f t="shared" si="27"/>
        <v>610</v>
      </c>
    </row>
    <row r="198" spans="1:8" s="153" customFormat="1" ht="11.25" customHeight="1" outlineLevel="2" x14ac:dyDescent="0.2">
      <c r="A198" s="57"/>
      <c r="B198" s="58" t="s">
        <v>9</v>
      </c>
      <c r="C198" s="81">
        <v>985901.76</v>
      </c>
      <c r="D198" s="152">
        <v>610</v>
      </c>
      <c r="E198" s="83">
        <v>-195237.56</v>
      </c>
      <c r="F198" s="86">
        <v>0</v>
      </c>
      <c r="G198" s="85">
        <f t="shared" si="27"/>
        <v>790664.2</v>
      </c>
      <c r="H198" s="86">
        <f t="shared" si="27"/>
        <v>610</v>
      </c>
    </row>
    <row r="199" spans="1:8" s="153" customFormat="1" ht="11.25" customHeight="1" outlineLevel="2" x14ac:dyDescent="0.2">
      <c r="A199" s="57"/>
      <c r="B199" s="58" t="s">
        <v>10</v>
      </c>
      <c r="C199" s="81">
        <v>985901.76</v>
      </c>
      <c r="D199" s="152">
        <v>610</v>
      </c>
      <c r="E199" s="83">
        <v>-195237.56</v>
      </c>
      <c r="F199" s="86">
        <v>0</v>
      </c>
      <c r="G199" s="85">
        <f t="shared" si="27"/>
        <v>790664.2</v>
      </c>
      <c r="H199" s="86">
        <f t="shared" si="27"/>
        <v>610</v>
      </c>
    </row>
    <row r="200" spans="1:8" s="153" customFormat="1" ht="11.25" customHeight="1" outlineLevel="2" x14ac:dyDescent="0.2">
      <c r="A200" s="57"/>
      <c r="B200" s="58" t="s">
        <v>11</v>
      </c>
      <c r="C200" s="81">
        <v>977820.64</v>
      </c>
      <c r="D200" s="152">
        <v>605</v>
      </c>
      <c r="E200" s="83">
        <v>-195237.55</v>
      </c>
      <c r="F200" s="86">
        <v>0</v>
      </c>
      <c r="G200" s="85">
        <f t="shared" si="27"/>
        <v>782583.09</v>
      </c>
      <c r="H200" s="86">
        <f t="shared" si="27"/>
        <v>605</v>
      </c>
    </row>
    <row r="201" spans="1:8" ht="12" customHeight="1" x14ac:dyDescent="0.2">
      <c r="A201" s="155" t="s">
        <v>21</v>
      </c>
      <c r="B201" s="199" t="s">
        <v>22</v>
      </c>
      <c r="C201" s="200"/>
      <c r="D201" s="200"/>
      <c r="E201" s="200"/>
      <c r="F201" s="200"/>
      <c r="G201" s="200"/>
      <c r="H201" s="201"/>
    </row>
    <row r="202" spans="1:8" ht="12" customHeight="1" x14ac:dyDescent="0.2">
      <c r="A202" s="147"/>
      <c r="B202" s="147" t="s">
        <v>233</v>
      </c>
      <c r="C202" s="148">
        <f>SUM(C203:C214)</f>
        <v>3538805</v>
      </c>
      <c r="D202" s="149">
        <f t="shared" ref="D202:H202" si="28">SUM(D203:D214)</f>
        <v>2500</v>
      </c>
      <c r="E202" s="150">
        <f t="shared" si="28"/>
        <v>-657920.43000000005</v>
      </c>
      <c r="F202" s="151">
        <f t="shared" si="28"/>
        <v>-69</v>
      </c>
      <c r="G202" s="148">
        <f t="shared" si="28"/>
        <v>2880884.57</v>
      </c>
      <c r="H202" s="149">
        <f t="shared" si="28"/>
        <v>2431</v>
      </c>
    </row>
    <row r="203" spans="1:8" s="153" customFormat="1" ht="11.25" customHeight="1" outlineLevel="2" x14ac:dyDescent="0.2">
      <c r="A203" s="57"/>
      <c r="B203" s="58" t="s">
        <v>14</v>
      </c>
      <c r="C203" s="81">
        <v>294428.58</v>
      </c>
      <c r="D203" s="152">
        <v>208</v>
      </c>
      <c r="E203" s="83">
        <v>0</v>
      </c>
      <c r="F203" s="86">
        <v>0</v>
      </c>
      <c r="G203" s="85">
        <f t="shared" ref="G203:H214" si="29">C203+E203</f>
        <v>294428.58</v>
      </c>
      <c r="H203" s="86">
        <f t="shared" si="29"/>
        <v>208</v>
      </c>
    </row>
    <row r="204" spans="1:8" s="154" customFormat="1" ht="11.25" customHeight="1" outlineLevel="2" x14ac:dyDescent="0.2">
      <c r="A204" s="57"/>
      <c r="B204" s="58" t="s">
        <v>15</v>
      </c>
      <c r="C204" s="81">
        <v>294428.58</v>
      </c>
      <c r="D204" s="152">
        <v>208</v>
      </c>
      <c r="E204" s="83">
        <v>0</v>
      </c>
      <c r="F204" s="86">
        <v>0</v>
      </c>
      <c r="G204" s="85">
        <f t="shared" si="29"/>
        <v>294428.58</v>
      </c>
      <c r="H204" s="86">
        <f t="shared" si="29"/>
        <v>208</v>
      </c>
    </row>
    <row r="205" spans="1:8" s="154" customFormat="1" ht="11.25" customHeight="1" outlineLevel="2" x14ac:dyDescent="0.2">
      <c r="A205" s="57"/>
      <c r="B205" s="58" t="s">
        <v>16</v>
      </c>
      <c r="C205" s="81">
        <v>294428.58</v>
      </c>
      <c r="D205" s="152">
        <v>208</v>
      </c>
      <c r="E205" s="83">
        <v>0</v>
      </c>
      <c r="F205" s="86">
        <v>0</v>
      </c>
      <c r="G205" s="85">
        <f t="shared" si="29"/>
        <v>294428.58</v>
      </c>
      <c r="H205" s="86">
        <f t="shared" si="29"/>
        <v>208</v>
      </c>
    </row>
    <row r="206" spans="1:8" s="154" customFormat="1" ht="11.25" customHeight="1" outlineLevel="2" x14ac:dyDescent="0.2">
      <c r="A206" s="57"/>
      <c r="B206" s="58" t="s">
        <v>3</v>
      </c>
      <c r="C206" s="81">
        <v>294428.58</v>
      </c>
      <c r="D206" s="152">
        <v>208</v>
      </c>
      <c r="E206" s="83">
        <v>0</v>
      </c>
      <c r="F206" s="86">
        <v>0</v>
      </c>
      <c r="G206" s="85">
        <f t="shared" si="29"/>
        <v>294428.58</v>
      </c>
      <c r="H206" s="86">
        <f t="shared" si="29"/>
        <v>208</v>
      </c>
    </row>
    <row r="207" spans="1:8" s="154" customFormat="1" ht="11.25" customHeight="1" outlineLevel="2" x14ac:dyDescent="0.2">
      <c r="A207" s="57"/>
      <c r="B207" s="58" t="s">
        <v>4</v>
      </c>
      <c r="C207" s="81">
        <v>294428.58</v>
      </c>
      <c r="D207" s="152">
        <v>208</v>
      </c>
      <c r="E207" s="83">
        <v>-88543.78</v>
      </c>
      <c r="F207" s="86">
        <v>10</v>
      </c>
      <c r="G207" s="85">
        <f t="shared" si="29"/>
        <v>205884.79999999999</v>
      </c>
      <c r="H207" s="86">
        <f t="shared" si="29"/>
        <v>218</v>
      </c>
    </row>
    <row r="208" spans="1:8" s="154" customFormat="1" ht="11.25" customHeight="1" outlineLevel="2" x14ac:dyDescent="0.2">
      <c r="A208" s="57"/>
      <c r="B208" s="58" t="s">
        <v>5</v>
      </c>
      <c r="C208" s="81">
        <v>294428.58</v>
      </c>
      <c r="D208" s="152">
        <v>208</v>
      </c>
      <c r="E208" s="83">
        <v>0</v>
      </c>
      <c r="F208" s="86">
        <v>0</v>
      </c>
      <c r="G208" s="85">
        <f t="shared" si="29"/>
        <v>294428.58</v>
      </c>
      <c r="H208" s="86">
        <f t="shared" si="29"/>
        <v>208</v>
      </c>
    </row>
    <row r="209" spans="1:8" s="154" customFormat="1" ht="11.25" customHeight="1" outlineLevel="2" x14ac:dyDescent="0.2">
      <c r="A209" s="57"/>
      <c r="B209" s="58" t="s">
        <v>6</v>
      </c>
      <c r="C209" s="81">
        <v>294428.58</v>
      </c>
      <c r="D209" s="152">
        <v>208</v>
      </c>
      <c r="E209" s="83">
        <v>-105716.59</v>
      </c>
      <c r="F209" s="86">
        <v>20</v>
      </c>
      <c r="G209" s="85">
        <f t="shared" si="29"/>
        <v>188711.99</v>
      </c>
      <c r="H209" s="86">
        <f t="shared" si="29"/>
        <v>228</v>
      </c>
    </row>
    <row r="210" spans="1:8" s="154" customFormat="1" ht="11.25" customHeight="1" outlineLevel="2" x14ac:dyDescent="0.2">
      <c r="A210" s="57"/>
      <c r="B210" s="58" t="s">
        <v>7</v>
      </c>
      <c r="C210" s="81">
        <v>294428.58</v>
      </c>
      <c r="D210" s="152">
        <v>208</v>
      </c>
      <c r="E210" s="83">
        <v>-131682.89000000001</v>
      </c>
      <c r="F210" s="86">
        <v>-47</v>
      </c>
      <c r="G210" s="85">
        <f t="shared" si="29"/>
        <v>162745.69</v>
      </c>
      <c r="H210" s="86">
        <f t="shared" si="29"/>
        <v>161</v>
      </c>
    </row>
    <row r="211" spans="1:8" s="153" customFormat="1" ht="11.25" customHeight="1" outlineLevel="2" x14ac:dyDescent="0.2">
      <c r="A211" s="57"/>
      <c r="B211" s="58" t="s">
        <v>8</v>
      </c>
      <c r="C211" s="81">
        <v>294428.58</v>
      </c>
      <c r="D211" s="152">
        <v>208</v>
      </c>
      <c r="E211" s="83">
        <v>-163250.53</v>
      </c>
      <c r="F211" s="86">
        <v>-52</v>
      </c>
      <c r="G211" s="85">
        <f t="shared" si="29"/>
        <v>131178.04999999999</v>
      </c>
      <c r="H211" s="86">
        <f t="shared" si="29"/>
        <v>156</v>
      </c>
    </row>
    <row r="212" spans="1:8" s="153" customFormat="1" ht="11.25" customHeight="1" outlineLevel="2" x14ac:dyDescent="0.2">
      <c r="A212" s="57"/>
      <c r="B212" s="58" t="s">
        <v>9</v>
      </c>
      <c r="C212" s="81">
        <v>294428.58</v>
      </c>
      <c r="D212" s="152">
        <v>208</v>
      </c>
      <c r="E212" s="83">
        <v>-56242.21</v>
      </c>
      <c r="F212" s="86">
        <v>0</v>
      </c>
      <c r="G212" s="85">
        <f t="shared" si="29"/>
        <v>238186.37</v>
      </c>
      <c r="H212" s="86">
        <f t="shared" si="29"/>
        <v>208</v>
      </c>
    </row>
    <row r="213" spans="1:8" s="153" customFormat="1" ht="11.25" customHeight="1" outlineLevel="2" x14ac:dyDescent="0.2">
      <c r="A213" s="57"/>
      <c r="B213" s="58" t="s">
        <v>10</v>
      </c>
      <c r="C213" s="81">
        <v>294428.58</v>
      </c>
      <c r="D213" s="152">
        <v>208</v>
      </c>
      <c r="E213" s="83">
        <v>-56242.21</v>
      </c>
      <c r="F213" s="86">
        <v>0</v>
      </c>
      <c r="G213" s="85">
        <f t="shared" si="29"/>
        <v>238186.37</v>
      </c>
      <c r="H213" s="86">
        <f t="shared" si="29"/>
        <v>208</v>
      </c>
    </row>
    <row r="214" spans="1:8" s="153" customFormat="1" ht="11.25" customHeight="1" outlineLevel="2" x14ac:dyDescent="0.2">
      <c r="A214" s="57"/>
      <c r="B214" s="58" t="s">
        <v>11</v>
      </c>
      <c r="C214" s="81">
        <v>300090.62</v>
      </c>
      <c r="D214" s="152">
        <v>212</v>
      </c>
      <c r="E214" s="83">
        <v>-56242.22</v>
      </c>
      <c r="F214" s="86">
        <v>0</v>
      </c>
      <c r="G214" s="85">
        <f t="shared" si="29"/>
        <v>243848.4</v>
      </c>
      <c r="H214" s="86">
        <f t="shared" si="29"/>
        <v>212</v>
      </c>
    </row>
    <row r="215" spans="1:8" ht="12" customHeight="1" x14ac:dyDescent="0.2">
      <c r="A215" s="155" t="s">
        <v>180</v>
      </c>
      <c r="B215" s="199" t="s">
        <v>181</v>
      </c>
      <c r="C215" s="200"/>
      <c r="D215" s="200"/>
      <c r="E215" s="200"/>
      <c r="F215" s="200"/>
      <c r="G215" s="200"/>
      <c r="H215" s="201"/>
    </row>
    <row r="216" spans="1:8" ht="12" customHeight="1" x14ac:dyDescent="0.2">
      <c r="A216" s="147"/>
      <c r="B216" s="147" t="s">
        <v>233</v>
      </c>
      <c r="C216" s="148">
        <f>SUM(C217:C228)</f>
        <v>767853</v>
      </c>
      <c r="D216" s="149">
        <f t="shared" ref="D216:H216" si="30">SUM(D217:D228)</f>
        <v>600</v>
      </c>
      <c r="E216" s="150">
        <f t="shared" si="30"/>
        <v>-196599.17</v>
      </c>
      <c r="F216" s="151">
        <f t="shared" si="30"/>
        <v>-108</v>
      </c>
      <c r="G216" s="148">
        <f t="shared" si="30"/>
        <v>571253.82999999996</v>
      </c>
      <c r="H216" s="149">
        <f t="shared" si="30"/>
        <v>492</v>
      </c>
    </row>
    <row r="217" spans="1:8" s="154" customFormat="1" ht="11.25" customHeight="1" outlineLevel="2" x14ac:dyDescent="0.2">
      <c r="A217" s="57"/>
      <c r="B217" s="58" t="s">
        <v>14</v>
      </c>
      <c r="C217" s="81">
        <v>63987.75</v>
      </c>
      <c r="D217" s="152">
        <v>50</v>
      </c>
      <c r="E217" s="83">
        <v>-17483.79</v>
      </c>
      <c r="F217" s="86">
        <v>-10</v>
      </c>
      <c r="G217" s="85">
        <f t="shared" ref="G217:H228" si="31">C217+E217</f>
        <v>46503.96</v>
      </c>
      <c r="H217" s="86">
        <f t="shared" si="31"/>
        <v>40</v>
      </c>
    </row>
    <row r="218" spans="1:8" s="154" customFormat="1" ht="11.25" customHeight="1" outlineLevel="2" x14ac:dyDescent="0.2">
      <c r="A218" s="57"/>
      <c r="B218" s="58" t="s">
        <v>15</v>
      </c>
      <c r="C218" s="81">
        <v>63987.75</v>
      </c>
      <c r="D218" s="152">
        <v>50</v>
      </c>
      <c r="E218" s="83">
        <v>-31234.19</v>
      </c>
      <c r="F218" s="86">
        <v>-17</v>
      </c>
      <c r="G218" s="85">
        <f t="shared" si="31"/>
        <v>32753.56</v>
      </c>
      <c r="H218" s="86">
        <f t="shared" si="31"/>
        <v>33</v>
      </c>
    </row>
    <row r="219" spans="1:8" s="154" customFormat="1" ht="11.25" customHeight="1" outlineLevel="2" x14ac:dyDescent="0.2">
      <c r="A219" s="57"/>
      <c r="B219" s="58" t="s">
        <v>16</v>
      </c>
      <c r="C219" s="81">
        <v>63987.75</v>
      </c>
      <c r="D219" s="152">
        <v>50</v>
      </c>
      <c r="E219" s="83">
        <v>0</v>
      </c>
      <c r="F219" s="86">
        <v>0</v>
      </c>
      <c r="G219" s="85">
        <f t="shared" si="31"/>
        <v>63987.75</v>
      </c>
      <c r="H219" s="86">
        <f t="shared" si="31"/>
        <v>50</v>
      </c>
    </row>
    <row r="220" spans="1:8" s="154" customFormat="1" ht="11.25" customHeight="1" outlineLevel="2" x14ac:dyDescent="0.2">
      <c r="A220" s="57"/>
      <c r="B220" s="58" t="s">
        <v>3</v>
      </c>
      <c r="C220" s="81">
        <v>63987.75</v>
      </c>
      <c r="D220" s="152">
        <v>50</v>
      </c>
      <c r="E220" s="83">
        <v>0</v>
      </c>
      <c r="F220" s="86">
        <v>0</v>
      </c>
      <c r="G220" s="85">
        <f t="shared" si="31"/>
        <v>63987.75</v>
      </c>
      <c r="H220" s="86">
        <f t="shared" si="31"/>
        <v>50</v>
      </c>
    </row>
    <row r="221" spans="1:8" s="154" customFormat="1" ht="11.25" customHeight="1" outlineLevel="2" x14ac:dyDescent="0.2">
      <c r="A221" s="57"/>
      <c r="B221" s="58" t="s">
        <v>4</v>
      </c>
      <c r="C221" s="81">
        <v>63987.75</v>
      </c>
      <c r="D221" s="152">
        <v>50</v>
      </c>
      <c r="E221" s="83">
        <v>-10465.17</v>
      </c>
      <c r="F221" s="86">
        <v>-6</v>
      </c>
      <c r="G221" s="85">
        <f t="shared" si="31"/>
        <v>53522.58</v>
      </c>
      <c r="H221" s="86">
        <f t="shared" si="31"/>
        <v>44</v>
      </c>
    </row>
    <row r="222" spans="1:8" s="153" customFormat="1" ht="11.25" customHeight="1" outlineLevel="2" x14ac:dyDescent="0.2">
      <c r="A222" s="57"/>
      <c r="B222" s="58" t="s">
        <v>5</v>
      </c>
      <c r="C222" s="81">
        <v>63987.75</v>
      </c>
      <c r="D222" s="152">
        <v>50</v>
      </c>
      <c r="E222" s="83">
        <v>-43784.73</v>
      </c>
      <c r="F222" s="86">
        <v>-24</v>
      </c>
      <c r="G222" s="85">
        <f t="shared" si="31"/>
        <v>20203.02</v>
      </c>
      <c r="H222" s="86">
        <f t="shared" si="31"/>
        <v>26</v>
      </c>
    </row>
    <row r="223" spans="1:8" s="153" customFormat="1" ht="11.25" customHeight="1" outlineLevel="2" x14ac:dyDescent="0.2">
      <c r="A223" s="57"/>
      <c r="B223" s="58" t="s">
        <v>6</v>
      </c>
      <c r="C223" s="81">
        <v>63987.75</v>
      </c>
      <c r="D223" s="152">
        <v>50</v>
      </c>
      <c r="E223" s="83">
        <v>0</v>
      </c>
      <c r="F223" s="86">
        <v>0</v>
      </c>
      <c r="G223" s="85">
        <f t="shared" si="31"/>
        <v>63987.75</v>
      </c>
      <c r="H223" s="86">
        <f t="shared" si="31"/>
        <v>50</v>
      </c>
    </row>
    <row r="224" spans="1:8" s="153" customFormat="1" ht="11.25" customHeight="1" outlineLevel="2" x14ac:dyDescent="0.2">
      <c r="A224" s="57"/>
      <c r="B224" s="58" t="s">
        <v>7</v>
      </c>
      <c r="C224" s="81">
        <v>63987.75</v>
      </c>
      <c r="D224" s="152">
        <v>50</v>
      </c>
      <c r="E224" s="83">
        <v>0</v>
      </c>
      <c r="F224" s="86">
        <v>0</v>
      </c>
      <c r="G224" s="85">
        <f t="shared" si="31"/>
        <v>63987.75</v>
      </c>
      <c r="H224" s="86">
        <f t="shared" si="31"/>
        <v>50</v>
      </c>
    </row>
    <row r="225" spans="1:8" s="153" customFormat="1" ht="11.25" customHeight="1" outlineLevel="2" x14ac:dyDescent="0.2">
      <c r="A225" s="57"/>
      <c r="B225" s="58" t="s">
        <v>8</v>
      </c>
      <c r="C225" s="81">
        <v>63987.75</v>
      </c>
      <c r="D225" s="152">
        <v>50</v>
      </c>
      <c r="E225" s="83">
        <v>-44481.5</v>
      </c>
      <c r="F225" s="86">
        <v>-31</v>
      </c>
      <c r="G225" s="85">
        <f t="shared" si="31"/>
        <v>19506.25</v>
      </c>
      <c r="H225" s="86">
        <f t="shared" si="31"/>
        <v>19</v>
      </c>
    </row>
    <row r="226" spans="1:8" s="153" customFormat="1" ht="11.25" customHeight="1" outlineLevel="2" x14ac:dyDescent="0.2">
      <c r="A226" s="57"/>
      <c r="B226" s="58" t="s">
        <v>9</v>
      </c>
      <c r="C226" s="81">
        <v>63987.75</v>
      </c>
      <c r="D226" s="152">
        <v>50</v>
      </c>
      <c r="E226" s="83">
        <v>-16383.26</v>
      </c>
      <c r="F226" s="86">
        <v>-7</v>
      </c>
      <c r="G226" s="85">
        <f t="shared" si="31"/>
        <v>47604.49</v>
      </c>
      <c r="H226" s="86">
        <f t="shared" si="31"/>
        <v>43</v>
      </c>
    </row>
    <row r="227" spans="1:8" s="153" customFormat="1" ht="11.25" customHeight="1" outlineLevel="2" x14ac:dyDescent="0.2">
      <c r="A227" s="57"/>
      <c r="B227" s="58" t="s">
        <v>10</v>
      </c>
      <c r="C227" s="81">
        <v>63987.75</v>
      </c>
      <c r="D227" s="152">
        <v>50</v>
      </c>
      <c r="E227" s="83">
        <v>-16383.26</v>
      </c>
      <c r="F227" s="86">
        <v>-7</v>
      </c>
      <c r="G227" s="85">
        <f t="shared" si="31"/>
        <v>47604.49</v>
      </c>
      <c r="H227" s="86">
        <f t="shared" si="31"/>
        <v>43</v>
      </c>
    </row>
    <row r="228" spans="1:8" s="153" customFormat="1" ht="11.25" customHeight="1" outlineLevel="2" x14ac:dyDescent="0.2">
      <c r="A228" s="57"/>
      <c r="B228" s="58" t="s">
        <v>11</v>
      </c>
      <c r="C228" s="81">
        <v>63987.75</v>
      </c>
      <c r="D228" s="152">
        <v>50</v>
      </c>
      <c r="E228" s="83">
        <v>-16383.27</v>
      </c>
      <c r="F228" s="86">
        <v>-6</v>
      </c>
      <c r="G228" s="85">
        <f t="shared" si="31"/>
        <v>47604.480000000003</v>
      </c>
      <c r="H228" s="86">
        <f t="shared" si="31"/>
        <v>44</v>
      </c>
    </row>
    <row r="229" spans="1:8" ht="12" customHeight="1" x14ac:dyDescent="0.2">
      <c r="A229" s="155" t="s">
        <v>182</v>
      </c>
      <c r="B229" s="199" t="s">
        <v>183</v>
      </c>
      <c r="C229" s="200"/>
      <c r="D229" s="200"/>
      <c r="E229" s="200"/>
      <c r="F229" s="200"/>
      <c r="G229" s="200"/>
      <c r="H229" s="201"/>
    </row>
    <row r="230" spans="1:8" ht="12" customHeight="1" x14ac:dyDescent="0.2">
      <c r="A230" s="147"/>
      <c r="B230" s="147" t="s">
        <v>233</v>
      </c>
      <c r="C230" s="148">
        <f>SUM(C231:C242)</f>
        <v>1237699</v>
      </c>
      <c r="D230" s="149">
        <f t="shared" ref="D230:H230" si="32">SUM(D231:D242)</f>
        <v>840</v>
      </c>
      <c r="E230" s="150">
        <f t="shared" si="32"/>
        <v>-400480.55</v>
      </c>
      <c r="F230" s="151">
        <f t="shared" si="32"/>
        <v>-139</v>
      </c>
      <c r="G230" s="148">
        <f t="shared" si="32"/>
        <v>837218.45</v>
      </c>
      <c r="H230" s="149">
        <f t="shared" si="32"/>
        <v>701</v>
      </c>
    </row>
    <row r="231" spans="1:8" s="153" customFormat="1" ht="11.25" customHeight="1" outlineLevel="2" x14ac:dyDescent="0.2">
      <c r="A231" s="57"/>
      <c r="B231" s="58" t="s">
        <v>14</v>
      </c>
      <c r="C231" s="81">
        <v>103141.58</v>
      </c>
      <c r="D231" s="152">
        <v>70</v>
      </c>
      <c r="E231" s="83">
        <v>-24690.36</v>
      </c>
      <c r="F231" s="86">
        <v>0</v>
      </c>
      <c r="G231" s="85">
        <f t="shared" ref="G231:H242" si="33">C231+E231</f>
        <v>78451.22</v>
      </c>
      <c r="H231" s="86">
        <f t="shared" si="33"/>
        <v>70</v>
      </c>
    </row>
    <row r="232" spans="1:8" s="153" customFormat="1" ht="11.25" customHeight="1" outlineLevel="2" x14ac:dyDescent="0.2">
      <c r="A232" s="57"/>
      <c r="B232" s="58" t="s">
        <v>15</v>
      </c>
      <c r="C232" s="81">
        <v>103141.58</v>
      </c>
      <c r="D232" s="152">
        <v>70</v>
      </c>
      <c r="E232" s="83">
        <v>-48241.56</v>
      </c>
      <c r="F232" s="86">
        <v>-31</v>
      </c>
      <c r="G232" s="85">
        <f t="shared" si="33"/>
        <v>54900.02</v>
      </c>
      <c r="H232" s="86">
        <f t="shared" si="33"/>
        <v>39</v>
      </c>
    </row>
    <row r="233" spans="1:8" s="153" customFormat="1" ht="11.25" customHeight="1" outlineLevel="2" x14ac:dyDescent="0.2">
      <c r="A233" s="57"/>
      <c r="B233" s="58" t="s">
        <v>16</v>
      </c>
      <c r="C233" s="81">
        <v>103141.58</v>
      </c>
      <c r="D233" s="152">
        <v>70</v>
      </c>
      <c r="E233" s="83">
        <v>0</v>
      </c>
      <c r="F233" s="86">
        <v>0</v>
      </c>
      <c r="G233" s="85">
        <f t="shared" si="33"/>
        <v>103141.58</v>
      </c>
      <c r="H233" s="86">
        <f t="shared" si="33"/>
        <v>70</v>
      </c>
    </row>
    <row r="234" spans="1:8" s="154" customFormat="1" ht="11.25" customHeight="1" outlineLevel="2" x14ac:dyDescent="0.2">
      <c r="A234" s="57"/>
      <c r="B234" s="58" t="s">
        <v>3</v>
      </c>
      <c r="C234" s="81">
        <v>103141.58</v>
      </c>
      <c r="D234" s="152">
        <v>70</v>
      </c>
      <c r="E234" s="83">
        <v>-71507.33</v>
      </c>
      <c r="F234" s="86">
        <v>-34</v>
      </c>
      <c r="G234" s="85">
        <f t="shared" si="33"/>
        <v>31634.25</v>
      </c>
      <c r="H234" s="86">
        <f t="shared" si="33"/>
        <v>36</v>
      </c>
    </row>
    <row r="235" spans="1:8" s="154" customFormat="1" ht="11.25" customHeight="1" outlineLevel="2" x14ac:dyDescent="0.2">
      <c r="A235" s="57"/>
      <c r="B235" s="58" t="s">
        <v>4</v>
      </c>
      <c r="C235" s="81">
        <v>103141.58</v>
      </c>
      <c r="D235" s="152">
        <v>70</v>
      </c>
      <c r="E235" s="83">
        <v>-22662.42</v>
      </c>
      <c r="F235" s="86">
        <v>-15</v>
      </c>
      <c r="G235" s="85">
        <f t="shared" si="33"/>
        <v>80479.16</v>
      </c>
      <c r="H235" s="86">
        <f t="shared" si="33"/>
        <v>55</v>
      </c>
    </row>
    <row r="236" spans="1:8" s="154" customFormat="1" ht="11.25" customHeight="1" outlineLevel="2" x14ac:dyDescent="0.2">
      <c r="A236" s="57"/>
      <c r="B236" s="58" t="s">
        <v>5</v>
      </c>
      <c r="C236" s="81">
        <v>103141.58</v>
      </c>
      <c r="D236" s="152">
        <v>70</v>
      </c>
      <c r="E236" s="83">
        <v>-25788.48</v>
      </c>
      <c r="F236" s="86">
        <v>0</v>
      </c>
      <c r="G236" s="85">
        <f t="shared" si="33"/>
        <v>77353.100000000006</v>
      </c>
      <c r="H236" s="86">
        <f t="shared" si="33"/>
        <v>70</v>
      </c>
    </row>
    <row r="237" spans="1:8" s="153" customFormat="1" ht="11.25" customHeight="1" outlineLevel="2" x14ac:dyDescent="0.2">
      <c r="A237" s="57"/>
      <c r="B237" s="58" t="s">
        <v>6</v>
      </c>
      <c r="C237" s="81">
        <v>103141.58</v>
      </c>
      <c r="D237" s="152">
        <v>70</v>
      </c>
      <c r="E237" s="83">
        <v>-41067.14</v>
      </c>
      <c r="F237" s="86">
        <v>-18</v>
      </c>
      <c r="G237" s="85">
        <f t="shared" si="33"/>
        <v>62074.44</v>
      </c>
      <c r="H237" s="86">
        <f t="shared" si="33"/>
        <v>52</v>
      </c>
    </row>
    <row r="238" spans="1:8" s="153" customFormat="1" ht="11.25" customHeight="1" outlineLevel="2" x14ac:dyDescent="0.2">
      <c r="A238" s="57"/>
      <c r="B238" s="58" t="s">
        <v>7</v>
      </c>
      <c r="C238" s="81">
        <v>103141.58</v>
      </c>
      <c r="D238" s="152">
        <v>70</v>
      </c>
      <c r="E238" s="83">
        <v>-8074.83</v>
      </c>
      <c r="F238" s="86">
        <v>-5</v>
      </c>
      <c r="G238" s="85">
        <f t="shared" si="33"/>
        <v>95066.75</v>
      </c>
      <c r="H238" s="86">
        <f t="shared" si="33"/>
        <v>65</v>
      </c>
    </row>
    <row r="239" spans="1:8" s="153" customFormat="1" ht="11.25" customHeight="1" outlineLevel="2" x14ac:dyDescent="0.2">
      <c r="A239" s="57"/>
      <c r="B239" s="58" t="s">
        <v>8</v>
      </c>
      <c r="C239" s="81">
        <v>103141.58</v>
      </c>
      <c r="D239" s="152">
        <v>70</v>
      </c>
      <c r="E239" s="83">
        <v>-58328.26</v>
      </c>
      <c r="F239" s="86">
        <v>-36</v>
      </c>
      <c r="G239" s="85">
        <f t="shared" si="33"/>
        <v>44813.32</v>
      </c>
      <c r="H239" s="86">
        <f t="shared" si="33"/>
        <v>34</v>
      </c>
    </row>
    <row r="240" spans="1:8" s="153" customFormat="1" ht="11.25" customHeight="1" outlineLevel="2" x14ac:dyDescent="0.2">
      <c r="A240" s="57"/>
      <c r="B240" s="58" t="s">
        <v>9</v>
      </c>
      <c r="C240" s="81">
        <v>103141.58</v>
      </c>
      <c r="D240" s="152">
        <v>70</v>
      </c>
      <c r="E240" s="83">
        <v>-33373.39</v>
      </c>
      <c r="F240" s="86">
        <v>0</v>
      </c>
      <c r="G240" s="85">
        <f t="shared" si="33"/>
        <v>69768.19</v>
      </c>
      <c r="H240" s="86">
        <f t="shared" si="33"/>
        <v>70</v>
      </c>
    </row>
    <row r="241" spans="1:8" s="153" customFormat="1" ht="11.25" customHeight="1" outlineLevel="2" x14ac:dyDescent="0.2">
      <c r="A241" s="57"/>
      <c r="B241" s="58" t="s">
        <v>10</v>
      </c>
      <c r="C241" s="81">
        <v>103141.58</v>
      </c>
      <c r="D241" s="152">
        <v>70</v>
      </c>
      <c r="E241" s="83">
        <v>-33373.39</v>
      </c>
      <c r="F241" s="86">
        <v>0</v>
      </c>
      <c r="G241" s="85">
        <f t="shared" si="33"/>
        <v>69768.19</v>
      </c>
      <c r="H241" s="86">
        <f t="shared" si="33"/>
        <v>70</v>
      </c>
    </row>
    <row r="242" spans="1:8" s="153" customFormat="1" ht="11.25" customHeight="1" outlineLevel="2" x14ac:dyDescent="0.2">
      <c r="A242" s="57"/>
      <c r="B242" s="58" t="s">
        <v>11</v>
      </c>
      <c r="C242" s="81">
        <v>103141.62</v>
      </c>
      <c r="D242" s="152">
        <v>70</v>
      </c>
      <c r="E242" s="83">
        <v>-33373.39</v>
      </c>
      <c r="F242" s="86">
        <v>0</v>
      </c>
      <c r="G242" s="85">
        <f t="shared" si="33"/>
        <v>69768.23</v>
      </c>
      <c r="H242" s="86">
        <f t="shared" si="33"/>
        <v>70</v>
      </c>
    </row>
    <row r="243" spans="1:8" ht="12" customHeight="1" x14ac:dyDescent="0.2">
      <c r="A243" s="155" t="s">
        <v>186</v>
      </c>
      <c r="B243" s="199" t="s">
        <v>187</v>
      </c>
      <c r="C243" s="200"/>
      <c r="D243" s="200"/>
      <c r="E243" s="200"/>
      <c r="F243" s="200"/>
      <c r="G243" s="200"/>
      <c r="H243" s="201"/>
    </row>
    <row r="244" spans="1:8" ht="12" customHeight="1" x14ac:dyDescent="0.2">
      <c r="A244" s="147"/>
      <c r="B244" s="147" t="s">
        <v>233</v>
      </c>
      <c r="C244" s="148">
        <f>SUM(C245:C256)</f>
        <v>998154</v>
      </c>
      <c r="D244" s="149">
        <f t="shared" ref="D244:H244" si="34">SUM(D245:D256)</f>
        <v>728</v>
      </c>
      <c r="E244" s="150">
        <f t="shared" si="34"/>
        <v>-152800.21</v>
      </c>
      <c r="F244" s="151">
        <f t="shared" si="34"/>
        <v>-8</v>
      </c>
      <c r="G244" s="148">
        <f t="shared" si="34"/>
        <v>845353.79</v>
      </c>
      <c r="H244" s="149">
        <f t="shared" si="34"/>
        <v>720</v>
      </c>
    </row>
    <row r="245" spans="1:8" s="153" customFormat="1" ht="11.25" customHeight="1" outlineLevel="2" x14ac:dyDescent="0.2">
      <c r="A245" s="57"/>
      <c r="B245" s="58" t="s">
        <v>14</v>
      </c>
      <c r="C245" s="81">
        <v>83636.53</v>
      </c>
      <c r="D245" s="152">
        <v>61</v>
      </c>
      <c r="E245" s="83">
        <v>0</v>
      </c>
      <c r="F245" s="86">
        <v>0</v>
      </c>
      <c r="G245" s="85">
        <f t="shared" ref="G245:H256" si="35">C245+E245</f>
        <v>83636.53</v>
      </c>
      <c r="H245" s="86">
        <f t="shared" si="35"/>
        <v>61</v>
      </c>
    </row>
    <row r="246" spans="1:8" s="153" customFormat="1" ht="11.25" customHeight="1" outlineLevel="2" x14ac:dyDescent="0.2">
      <c r="A246" s="57"/>
      <c r="B246" s="58" t="s">
        <v>15</v>
      </c>
      <c r="C246" s="81">
        <v>83636.53</v>
      </c>
      <c r="D246" s="152">
        <v>61</v>
      </c>
      <c r="E246" s="83">
        <v>0</v>
      </c>
      <c r="F246" s="86">
        <v>0</v>
      </c>
      <c r="G246" s="85">
        <f t="shared" si="35"/>
        <v>83636.53</v>
      </c>
      <c r="H246" s="86">
        <f t="shared" si="35"/>
        <v>61</v>
      </c>
    </row>
    <row r="247" spans="1:8" s="153" customFormat="1" ht="11.25" customHeight="1" outlineLevel="2" x14ac:dyDescent="0.2">
      <c r="A247" s="57"/>
      <c r="B247" s="58" t="s">
        <v>16</v>
      </c>
      <c r="C247" s="81">
        <v>83636.53</v>
      </c>
      <c r="D247" s="152">
        <v>61</v>
      </c>
      <c r="E247" s="83">
        <v>-23819.38</v>
      </c>
      <c r="F247" s="86">
        <v>19</v>
      </c>
      <c r="G247" s="85">
        <f t="shared" si="35"/>
        <v>59817.15</v>
      </c>
      <c r="H247" s="86">
        <f t="shared" si="35"/>
        <v>80</v>
      </c>
    </row>
    <row r="248" spans="1:8" s="153" customFormat="1" ht="11.25" customHeight="1" outlineLevel="2" x14ac:dyDescent="0.2">
      <c r="A248" s="57"/>
      <c r="B248" s="58" t="s">
        <v>3</v>
      </c>
      <c r="C248" s="81">
        <v>83636.53</v>
      </c>
      <c r="D248" s="152">
        <v>61</v>
      </c>
      <c r="E248" s="83">
        <v>0</v>
      </c>
      <c r="F248" s="86">
        <v>0</v>
      </c>
      <c r="G248" s="85">
        <f t="shared" si="35"/>
        <v>83636.53</v>
      </c>
      <c r="H248" s="86">
        <f t="shared" si="35"/>
        <v>61</v>
      </c>
    </row>
    <row r="249" spans="1:8" s="154" customFormat="1" ht="11.25" customHeight="1" outlineLevel="2" x14ac:dyDescent="0.2">
      <c r="A249" s="57"/>
      <c r="B249" s="58" t="s">
        <v>4</v>
      </c>
      <c r="C249" s="81">
        <v>83636.53</v>
      </c>
      <c r="D249" s="152">
        <v>61</v>
      </c>
      <c r="E249" s="83">
        <v>0</v>
      </c>
      <c r="F249" s="86">
        <v>0</v>
      </c>
      <c r="G249" s="85">
        <f t="shared" si="35"/>
        <v>83636.53</v>
      </c>
      <c r="H249" s="86">
        <f t="shared" si="35"/>
        <v>61</v>
      </c>
    </row>
    <row r="250" spans="1:8" s="154" customFormat="1" ht="11.25" customHeight="1" outlineLevel="2" x14ac:dyDescent="0.2">
      <c r="A250" s="57"/>
      <c r="B250" s="58" t="s">
        <v>5</v>
      </c>
      <c r="C250" s="81">
        <v>83636.53</v>
      </c>
      <c r="D250" s="152">
        <v>61</v>
      </c>
      <c r="E250" s="83">
        <v>-32166.65</v>
      </c>
      <c r="F250" s="86">
        <v>19</v>
      </c>
      <c r="G250" s="85">
        <f t="shared" si="35"/>
        <v>51469.88</v>
      </c>
      <c r="H250" s="86">
        <f t="shared" si="35"/>
        <v>80</v>
      </c>
    </row>
    <row r="251" spans="1:8" s="154" customFormat="1" ht="11.25" customHeight="1" outlineLevel="2" x14ac:dyDescent="0.2">
      <c r="A251" s="57"/>
      <c r="B251" s="58" t="s">
        <v>6</v>
      </c>
      <c r="C251" s="81">
        <v>83636.53</v>
      </c>
      <c r="D251" s="152">
        <v>61</v>
      </c>
      <c r="E251" s="83">
        <v>0</v>
      </c>
      <c r="F251" s="86">
        <v>0</v>
      </c>
      <c r="G251" s="85">
        <f t="shared" si="35"/>
        <v>83636.53</v>
      </c>
      <c r="H251" s="86">
        <f t="shared" si="35"/>
        <v>61</v>
      </c>
    </row>
    <row r="252" spans="1:8" s="154" customFormat="1" ht="11.25" customHeight="1" outlineLevel="2" x14ac:dyDescent="0.2">
      <c r="A252" s="57"/>
      <c r="B252" s="58" t="s">
        <v>7</v>
      </c>
      <c r="C252" s="81">
        <v>83636.53</v>
      </c>
      <c r="D252" s="152">
        <v>61</v>
      </c>
      <c r="E252" s="83">
        <v>0</v>
      </c>
      <c r="F252" s="86">
        <v>0</v>
      </c>
      <c r="G252" s="85">
        <f t="shared" si="35"/>
        <v>83636.53</v>
      </c>
      <c r="H252" s="86">
        <f t="shared" si="35"/>
        <v>61</v>
      </c>
    </row>
    <row r="253" spans="1:8" s="154" customFormat="1" ht="11.25" customHeight="1" outlineLevel="2" x14ac:dyDescent="0.2">
      <c r="A253" s="57"/>
      <c r="B253" s="58" t="s">
        <v>8</v>
      </c>
      <c r="C253" s="81">
        <v>83636.53</v>
      </c>
      <c r="D253" s="152">
        <v>61</v>
      </c>
      <c r="E253" s="83">
        <v>-62727.4</v>
      </c>
      <c r="F253" s="86">
        <v>-46</v>
      </c>
      <c r="G253" s="85">
        <f t="shared" si="35"/>
        <v>20909.13</v>
      </c>
      <c r="H253" s="86">
        <f t="shared" si="35"/>
        <v>15</v>
      </c>
    </row>
    <row r="254" spans="1:8" s="153" customFormat="1" ht="11.25" customHeight="1" outlineLevel="2" x14ac:dyDescent="0.2">
      <c r="A254" s="57"/>
      <c r="B254" s="58" t="s">
        <v>9</v>
      </c>
      <c r="C254" s="81">
        <v>83636.53</v>
      </c>
      <c r="D254" s="152">
        <v>61</v>
      </c>
      <c r="E254" s="83">
        <v>-11362.26</v>
      </c>
      <c r="F254" s="86">
        <v>0</v>
      </c>
      <c r="G254" s="85">
        <f t="shared" si="35"/>
        <v>72274.27</v>
      </c>
      <c r="H254" s="86">
        <f t="shared" si="35"/>
        <v>61</v>
      </c>
    </row>
    <row r="255" spans="1:8" s="153" customFormat="1" ht="11.25" customHeight="1" outlineLevel="2" x14ac:dyDescent="0.2">
      <c r="A255" s="57"/>
      <c r="B255" s="58" t="s">
        <v>10</v>
      </c>
      <c r="C255" s="81">
        <v>83636.53</v>
      </c>
      <c r="D255" s="152">
        <v>61</v>
      </c>
      <c r="E255" s="83">
        <v>-11362.26</v>
      </c>
      <c r="F255" s="86">
        <v>0</v>
      </c>
      <c r="G255" s="85">
        <f t="shared" si="35"/>
        <v>72274.27</v>
      </c>
      <c r="H255" s="86">
        <f t="shared" si="35"/>
        <v>61</v>
      </c>
    </row>
    <row r="256" spans="1:8" s="153" customFormat="1" ht="11.25" customHeight="1" outlineLevel="2" x14ac:dyDescent="0.2">
      <c r="A256" s="57"/>
      <c r="B256" s="58" t="s">
        <v>11</v>
      </c>
      <c r="C256" s="81">
        <v>78152.17</v>
      </c>
      <c r="D256" s="152">
        <v>57</v>
      </c>
      <c r="E256" s="83">
        <v>-11362.26</v>
      </c>
      <c r="F256" s="86">
        <v>0</v>
      </c>
      <c r="G256" s="85">
        <f t="shared" si="35"/>
        <v>66789.91</v>
      </c>
      <c r="H256" s="86">
        <f t="shared" si="35"/>
        <v>57</v>
      </c>
    </row>
    <row r="257" spans="1:8" ht="12" customHeight="1" x14ac:dyDescent="0.2">
      <c r="A257" s="155" t="s">
        <v>133</v>
      </c>
      <c r="B257" s="199" t="s">
        <v>134</v>
      </c>
      <c r="C257" s="200"/>
      <c r="D257" s="200"/>
      <c r="E257" s="200"/>
      <c r="F257" s="200"/>
      <c r="G257" s="200"/>
      <c r="H257" s="201"/>
    </row>
    <row r="258" spans="1:8" ht="12" customHeight="1" x14ac:dyDescent="0.2">
      <c r="A258" s="147"/>
      <c r="B258" s="147" t="s">
        <v>233</v>
      </c>
      <c r="C258" s="148">
        <f>SUM(C259:C270)</f>
        <v>2840049.76</v>
      </c>
      <c r="D258" s="149">
        <f t="shared" ref="D258:H258" si="36">SUM(D259:D270)</f>
        <v>2029</v>
      </c>
      <c r="E258" s="150">
        <f t="shared" si="36"/>
        <v>-755219.45</v>
      </c>
      <c r="F258" s="151">
        <f t="shared" si="36"/>
        <v>-178</v>
      </c>
      <c r="G258" s="148">
        <f t="shared" si="36"/>
        <v>2084830.31</v>
      </c>
      <c r="H258" s="149">
        <f t="shared" si="36"/>
        <v>1851</v>
      </c>
    </row>
    <row r="259" spans="1:8" s="153" customFormat="1" ht="11.25" customHeight="1" outlineLevel="2" x14ac:dyDescent="0.2">
      <c r="A259" s="57"/>
      <c r="B259" s="58" t="s">
        <v>14</v>
      </c>
      <c r="C259" s="81">
        <v>253275.9</v>
      </c>
      <c r="D259" s="152">
        <v>181</v>
      </c>
      <c r="E259" s="83">
        <v>-144618.32999999999</v>
      </c>
      <c r="F259" s="86">
        <v>-46</v>
      </c>
      <c r="G259" s="85">
        <f t="shared" ref="G259:H270" si="37">C259+E259</f>
        <v>108657.57</v>
      </c>
      <c r="H259" s="86">
        <f t="shared" si="37"/>
        <v>135</v>
      </c>
    </row>
    <row r="260" spans="1:8" s="153" customFormat="1" ht="11.25" customHeight="1" outlineLevel="2" x14ac:dyDescent="0.2">
      <c r="A260" s="57"/>
      <c r="B260" s="58" t="s">
        <v>15</v>
      </c>
      <c r="C260" s="81">
        <v>189956.92</v>
      </c>
      <c r="D260" s="152">
        <v>136</v>
      </c>
      <c r="E260" s="83">
        <v>-30660.26</v>
      </c>
      <c r="F260" s="86">
        <v>-22</v>
      </c>
      <c r="G260" s="85">
        <f t="shared" si="37"/>
        <v>159296.66</v>
      </c>
      <c r="H260" s="86">
        <f t="shared" si="37"/>
        <v>114</v>
      </c>
    </row>
    <row r="261" spans="1:8" s="154" customFormat="1" ht="11.25" customHeight="1" outlineLevel="2" x14ac:dyDescent="0.2">
      <c r="A261" s="57"/>
      <c r="B261" s="58" t="s">
        <v>16</v>
      </c>
      <c r="C261" s="81">
        <v>192533.44</v>
      </c>
      <c r="D261" s="152">
        <v>138</v>
      </c>
      <c r="E261" s="83">
        <v>0</v>
      </c>
      <c r="F261" s="86">
        <v>0</v>
      </c>
      <c r="G261" s="85">
        <f t="shared" si="37"/>
        <v>192533.44</v>
      </c>
      <c r="H261" s="86">
        <f t="shared" si="37"/>
        <v>138</v>
      </c>
    </row>
    <row r="262" spans="1:8" s="154" customFormat="1" ht="11.25" customHeight="1" outlineLevel="2" x14ac:dyDescent="0.2">
      <c r="A262" s="57"/>
      <c r="B262" s="58" t="s">
        <v>3</v>
      </c>
      <c r="C262" s="81">
        <v>253275.9</v>
      </c>
      <c r="D262" s="152">
        <v>181</v>
      </c>
      <c r="E262" s="83">
        <v>-4894.75</v>
      </c>
      <c r="F262" s="86">
        <v>-3</v>
      </c>
      <c r="G262" s="85">
        <f t="shared" si="37"/>
        <v>248381.15</v>
      </c>
      <c r="H262" s="86">
        <f t="shared" si="37"/>
        <v>178</v>
      </c>
    </row>
    <row r="263" spans="1:8" s="154" customFormat="1" ht="11.25" customHeight="1" outlineLevel="2" x14ac:dyDescent="0.2">
      <c r="A263" s="57"/>
      <c r="B263" s="58" t="s">
        <v>4</v>
      </c>
      <c r="C263" s="81">
        <v>217961.05</v>
      </c>
      <c r="D263" s="152">
        <v>157</v>
      </c>
      <c r="E263" s="83">
        <v>-16191.82</v>
      </c>
      <c r="F263" s="86">
        <v>0</v>
      </c>
      <c r="G263" s="85">
        <f t="shared" si="37"/>
        <v>201769.23</v>
      </c>
      <c r="H263" s="86">
        <f t="shared" si="37"/>
        <v>157</v>
      </c>
    </row>
    <row r="264" spans="1:8" s="154" customFormat="1" ht="11.25" customHeight="1" outlineLevel="2" x14ac:dyDescent="0.2">
      <c r="A264" s="57"/>
      <c r="B264" s="58" t="s">
        <v>5</v>
      </c>
      <c r="C264" s="81">
        <v>207793.95</v>
      </c>
      <c r="D264" s="152">
        <v>146</v>
      </c>
      <c r="E264" s="83">
        <v>-9662.85</v>
      </c>
      <c r="F264" s="86">
        <v>0</v>
      </c>
      <c r="G264" s="85">
        <f t="shared" si="37"/>
        <v>198131.1</v>
      </c>
      <c r="H264" s="86">
        <f t="shared" si="37"/>
        <v>146</v>
      </c>
    </row>
    <row r="265" spans="1:8" s="154" customFormat="1" ht="11.25" customHeight="1" outlineLevel="2" x14ac:dyDescent="0.2">
      <c r="A265" s="57"/>
      <c r="B265" s="58" t="s">
        <v>6</v>
      </c>
      <c r="C265" s="81">
        <v>253275.9</v>
      </c>
      <c r="D265" s="152">
        <v>181</v>
      </c>
      <c r="E265" s="83">
        <v>-112187.04</v>
      </c>
      <c r="F265" s="86">
        <v>0</v>
      </c>
      <c r="G265" s="85">
        <f t="shared" si="37"/>
        <v>141088.85999999999</v>
      </c>
      <c r="H265" s="86">
        <f t="shared" si="37"/>
        <v>181</v>
      </c>
    </row>
    <row r="266" spans="1:8" s="154" customFormat="1" ht="11.25" customHeight="1" outlineLevel="2" x14ac:dyDescent="0.2">
      <c r="A266" s="57"/>
      <c r="B266" s="58" t="s">
        <v>7</v>
      </c>
      <c r="C266" s="81">
        <v>253275.9</v>
      </c>
      <c r="D266" s="152">
        <v>181</v>
      </c>
      <c r="E266" s="83">
        <v>-27395.33</v>
      </c>
      <c r="F266" s="86">
        <v>0</v>
      </c>
      <c r="G266" s="85">
        <f t="shared" si="37"/>
        <v>225880.57</v>
      </c>
      <c r="H266" s="86">
        <f t="shared" si="37"/>
        <v>181</v>
      </c>
    </row>
    <row r="267" spans="1:8" s="154" customFormat="1" ht="11.25" customHeight="1" outlineLevel="2" x14ac:dyDescent="0.2">
      <c r="A267" s="57"/>
      <c r="B267" s="58" t="s">
        <v>8</v>
      </c>
      <c r="C267" s="81">
        <v>253275.9</v>
      </c>
      <c r="D267" s="152">
        <v>181</v>
      </c>
      <c r="E267" s="83">
        <v>-165391.75</v>
      </c>
      <c r="F267" s="86">
        <v>-107</v>
      </c>
      <c r="G267" s="85">
        <f t="shared" si="37"/>
        <v>87884.15</v>
      </c>
      <c r="H267" s="86">
        <f t="shared" si="37"/>
        <v>74</v>
      </c>
    </row>
    <row r="268" spans="1:8" s="153" customFormat="1" ht="11.25" customHeight="1" outlineLevel="2" x14ac:dyDescent="0.2">
      <c r="A268" s="57"/>
      <c r="B268" s="58" t="s">
        <v>9</v>
      </c>
      <c r="C268" s="81">
        <v>253275.9</v>
      </c>
      <c r="D268" s="152">
        <v>181</v>
      </c>
      <c r="E268" s="83">
        <v>-81405.77</v>
      </c>
      <c r="F268" s="86">
        <v>0</v>
      </c>
      <c r="G268" s="85">
        <f t="shared" si="37"/>
        <v>171870.13</v>
      </c>
      <c r="H268" s="86">
        <f t="shared" si="37"/>
        <v>181</v>
      </c>
    </row>
    <row r="269" spans="1:8" s="153" customFormat="1" ht="11.25" customHeight="1" outlineLevel="2" x14ac:dyDescent="0.2">
      <c r="A269" s="57"/>
      <c r="B269" s="58" t="s">
        <v>10</v>
      </c>
      <c r="C269" s="81">
        <v>253275.9</v>
      </c>
      <c r="D269" s="152">
        <v>181</v>
      </c>
      <c r="E269" s="83">
        <v>-81405.77</v>
      </c>
      <c r="F269" s="86">
        <v>0</v>
      </c>
      <c r="G269" s="85">
        <f t="shared" si="37"/>
        <v>171870.13</v>
      </c>
      <c r="H269" s="86">
        <f t="shared" si="37"/>
        <v>181</v>
      </c>
    </row>
    <row r="270" spans="1:8" s="153" customFormat="1" ht="11.25" customHeight="1" outlineLevel="2" x14ac:dyDescent="0.2">
      <c r="A270" s="57"/>
      <c r="B270" s="58" t="s">
        <v>11</v>
      </c>
      <c r="C270" s="81">
        <v>258873.1</v>
      </c>
      <c r="D270" s="152">
        <v>185</v>
      </c>
      <c r="E270" s="83">
        <v>-81405.78</v>
      </c>
      <c r="F270" s="86">
        <v>0</v>
      </c>
      <c r="G270" s="85">
        <f t="shared" si="37"/>
        <v>177467.32</v>
      </c>
      <c r="H270" s="86">
        <f t="shared" si="37"/>
        <v>185</v>
      </c>
    </row>
    <row r="271" spans="1:8" ht="12" customHeight="1" x14ac:dyDescent="0.2">
      <c r="A271" s="155" t="s">
        <v>117</v>
      </c>
      <c r="B271" s="199" t="s">
        <v>118</v>
      </c>
      <c r="C271" s="200"/>
      <c r="D271" s="200"/>
      <c r="E271" s="200"/>
      <c r="F271" s="200"/>
      <c r="G271" s="200"/>
      <c r="H271" s="201"/>
    </row>
    <row r="272" spans="1:8" ht="12" customHeight="1" x14ac:dyDescent="0.2">
      <c r="A272" s="147"/>
      <c r="B272" s="147" t="s">
        <v>233</v>
      </c>
      <c r="C272" s="148">
        <f>SUM(C273:C284)</f>
        <v>2560207</v>
      </c>
      <c r="D272" s="149">
        <f t="shared" ref="D272:H272" si="38">SUM(D273:D284)</f>
        <v>1800</v>
      </c>
      <c r="E272" s="150">
        <f t="shared" si="38"/>
        <v>-413760.01</v>
      </c>
      <c r="F272" s="151">
        <f t="shared" si="38"/>
        <v>0</v>
      </c>
      <c r="G272" s="148">
        <f t="shared" si="38"/>
        <v>2146446.9900000002</v>
      </c>
      <c r="H272" s="149">
        <f t="shared" si="38"/>
        <v>1800</v>
      </c>
    </row>
    <row r="273" spans="1:8" s="153" customFormat="1" ht="11.25" customHeight="1" outlineLevel="2" x14ac:dyDescent="0.2">
      <c r="A273" s="57"/>
      <c r="B273" s="58" t="s">
        <v>14</v>
      </c>
      <c r="C273" s="81">
        <v>213350.58</v>
      </c>
      <c r="D273" s="152">
        <v>150</v>
      </c>
      <c r="E273" s="83">
        <v>-124448.06</v>
      </c>
      <c r="F273" s="86">
        <v>0</v>
      </c>
      <c r="G273" s="85">
        <f t="shared" ref="G273:H284" si="39">C273+E273</f>
        <v>88902.52</v>
      </c>
      <c r="H273" s="86">
        <f t="shared" si="39"/>
        <v>150</v>
      </c>
    </row>
    <row r="274" spans="1:8" s="153" customFormat="1" ht="11.25" customHeight="1" outlineLevel="2" x14ac:dyDescent="0.2">
      <c r="A274" s="57"/>
      <c r="B274" s="58" t="s">
        <v>15</v>
      </c>
      <c r="C274" s="81">
        <v>213350.58</v>
      </c>
      <c r="D274" s="152">
        <v>150</v>
      </c>
      <c r="E274" s="83">
        <v>0</v>
      </c>
      <c r="F274" s="86">
        <v>0</v>
      </c>
      <c r="G274" s="85">
        <f t="shared" si="39"/>
        <v>213350.58</v>
      </c>
      <c r="H274" s="86">
        <f t="shared" si="39"/>
        <v>150</v>
      </c>
    </row>
    <row r="275" spans="1:8" s="153" customFormat="1" ht="11.25" customHeight="1" outlineLevel="2" x14ac:dyDescent="0.2">
      <c r="A275" s="57"/>
      <c r="B275" s="58" t="s">
        <v>16</v>
      </c>
      <c r="C275" s="81">
        <v>213350.58</v>
      </c>
      <c r="D275" s="152">
        <v>150</v>
      </c>
      <c r="E275" s="83">
        <v>0</v>
      </c>
      <c r="F275" s="86">
        <v>0</v>
      </c>
      <c r="G275" s="85">
        <f t="shared" si="39"/>
        <v>213350.58</v>
      </c>
      <c r="H275" s="86">
        <f t="shared" si="39"/>
        <v>150</v>
      </c>
    </row>
    <row r="276" spans="1:8" s="154" customFormat="1" ht="11.25" customHeight="1" outlineLevel="2" x14ac:dyDescent="0.2">
      <c r="A276" s="57"/>
      <c r="B276" s="58" t="s">
        <v>3</v>
      </c>
      <c r="C276" s="81">
        <v>213350.58</v>
      </c>
      <c r="D276" s="152">
        <v>150</v>
      </c>
      <c r="E276" s="83">
        <v>0</v>
      </c>
      <c r="F276" s="86">
        <v>0</v>
      </c>
      <c r="G276" s="85">
        <f t="shared" si="39"/>
        <v>213350.58</v>
      </c>
      <c r="H276" s="86">
        <f t="shared" si="39"/>
        <v>150</v>
      </c>
    </row>
    <row r="277" spans="1:8" s="154" customFormat="1" ht="11.25" customHeight="1" outlineLevel="2" x14ac:dyDescent="0.2">
      <c r="A277" s="57"/>
      <c r="B277" s="58" t="s">
        <v>4</v>
      </c>
      <c r="C277" s="81">
        <v>213350.58</v>
      </c>
      <c r="D277" s="152">
        <v>150</v>
      </c>
      <c r="E277" s="83">
        <v>0</v>
      </c>
      <c r="F277" s="86">
        <v>0</v>
      </c>
      <c r="G277" s="85">
        <f t="shared" si="39"/>
        <v>213350.58</v>
      </c>
      <c r="H277" s="86">
        <f t="shared" si="39"/>
        <v>150</v>
      </c>
    </row>
    <row r="278" spans="1:8" s="154" customFormat="1" ht="11.25" customHeight="1" outlineLevel="2" x14ac:dyDescent="0.2">
      <c r="A278" s="57"/>
      <c r="B278" s="58" t="s">
        <v>5</v>
      </c>
      <c r="C278" s="81">
        <v>213350.58</v>
      </c>
      <c r="D278" s="152">
        <v>150</v>
      </c>
      <c r="E278" s="83">
        <v>0</v>
      </c>
      <c r="F278" s="86">
        <v>0</v>
      </c>
      <c r="G278" s="85">
        <f t="shared" si="39"/>
        <v>213350.58</v>
      </c>
      <c r="H278" s="86">
        <f t="shared" si="39"/>
        <v>150</v>
      </c>
    </row>
    <row r="279" spans="1:8" s="154" customFormat="1" ht="11.25" customHeight="1" outlineLevel="2" x14ac:dyDescent="0.2">
      <c r="A279" s="57"/>
      <c r="B279" s="58" t="s">
        <v>6</v>
      </c>
      <c r="C279" s="81">
        <v>213350.58</v>
      </c>
      <c r="D279" s="152">
        <v>150</v>
      </c>
      <c r="E279" s="83">
        <v>-185871.92</v>
      </c>
      <c r="F279" s="86">
        <v>0</v>
      </c>
      <c r="G279" s="85">
        <f t="shared" si="39"/>
        <v>27478.66</v>
      </c>
      <c r="H279" s="86">
        <f t="shared" si="39"/>
        <v>150</v>
      </c>
    </row>
    <row r="280" spans="1:8" s="153" customFormat="1" ht="11.25" customHeight="1" outlineLevel="2" x14ac:dyDescent="0.2">
      <c r="A280" s="57"/>
      <c r="B280" s="58" t="s">
        <v>7</v>
      </c>
      <c r="C280" s="81">
        <v>213350.58</v>
      </c>
      <c r="D280" s="152">
        <v>150</v>
      </c>
      <c r="E280" s="83">
        <v>0</v>
      </c>
      <c r="F280" s="86">
        <v>0</v>
      </c>
      <c r="G280" s="85">
        <f t="shared" si="39"/>
        <v>213350.58</v>
      </c>
      <c r="H280" s="86">
        <f t="shared" si="39"/>
        <v>150</v>
      </c>
    </row>
    <row r="281" spans="1:8" s="153" customFormat="1" ht="11.25" customHeight="1" outlineLevel="2" x14ac:dyDescent="0.2">
      <c r="A281" s="57"/>
      <c r="B281" s="58" t="s">
        <v>8</v>
      </c>
      <c r="C281" s="81">
        <v>213350.58</v>
      </c>
      <c r="D281" s="152">
        <v>150</v>
      </c>
      <c r="E281" s="83">
        <v>0</v>
      </c>
      <c r="F281" s="86">
        <v>0</v>
      </c>
      <c r="G281" s="85">
        <f t="shared" si="39"/>
        <v>213350.58</v>
      </c>
      <c r="H281" s="86">
        <f t="shared" si="39"/>
        <v>150</v>
      </c>
    </row>
    <row r="282" spans="1:8" s="154" customFormat="1" ht="11.25" customHeight="1" outlineLevel="2" x14ac:dyDescent="0.2">
      <c r="A282" s="57"/>
      <c r="B282" s="58" t="s">
        <v>9</v>
      </c>
      <c r="C282" s="81">
        <v>213350.58</v>
      </c>
      <c r="D282" s="152">
        <v>150</v>
      </c>
      <c r="E282" s="83">
        <v>-34480.01</v>
      </c>
      <c r="F282" s="86">
        <v>0</v>
      </c>
      <c r="G282" s="85">
        <f t="shared" si="39"/>
        <v>178870.57</v>
      </c>
      <c r="H282" s="86">
        <f t="shared" si="39"/>
        <v>150</v>
      </c>
    </row>
    <row r="283" spans="1:8" s="154" customFormat="1" ht="11.25" customHeight="1" outlineLevel="2" x14ac:dyDescent="0.2">
      <c r="A283" s="57"/>
      <c r="B283" s="58" t="s">
        <v>10</v>
      </c>
      <c r="C283" s="81">
        <v>213350.58</v>
      </c>
      <c r="D283" s="152">
        <v>150</v>
      </c>
      <c r="E283" s="83">
        <v>-34480.01</v>
      </c>
      <c r="F283" s="86">
        <v>0</v>
      </c>
      <c r="G283" s="85">
        <f t="shared" si="39"/>
        <v>178870.57</v>
      </c>
      <c r="H283" s="86">
        <f t="shared" si="39"/>
        <v>150</v>
      </c>
    </row>
    <row r="284" spans="1:8" s="154" customFormat="1" ht="11.25" customHeight="1" outlineLevel="2" x14ac:dyDescent="0.2">
      <c r="A284" s="57"/>
      <c r="B284" s="58" t="s">
        <v>11</v>
      </c>
      <c r="C284" s="81">
        <v>213350.62</v>
      </c>
      <c r="D284" s="152">
        <v>150</v>
      </c>
      <c r="E284" s="83">
        <v>-34480.01</v>
      </c>
      <c r="F284" s="86">
        <v>0</v>
      </c>
      <c r="G284" s="85">
        <f t="shared" si="39"/>
        <v>178870.61</v>
      </c>
      <c r="H284" s="86">
        <f t="shared" si="39"/>
        <v>150</v>
      </c>
    </row>
    <row r="285" spans="1:8" ht="12" customHeight="1" x14ac:dyDescent="0.2">
      <c r="A285" s="155" t="s">
        <v>188</v>
      </c>
      <c r="B285" s="199" t="s">
        <v>189</v>
      </c>
      <c r="C285" s="200"/>
      <c r="D285" s="200"/>
      <c r="E285" s="200"/>
      <c r="F285" s="200"/>
      <c r="G285" s="200"/>
      <c r="H285" s="201"/>
    </row>
    <row r="286" spans="1:8" ht="12" customHeight="1" x14ac:dyDescent="0.2">
      <c r="A286" s="147"/>
      <c r="B286" s="147" t="s">
        <v>233</v>
      </c>
      <c r="C286" s="148">
        <f>SUM(C287:C298)</f>
        <v>829023</v>
      </c>
      <c r="D286" s="149">
        <f t="shared" ref="D286:H286" si="40">SUM(D287:D298)</f>
        <v>550</v>
      </c>
      <c r="E286" s="150">
        <f t="shared" si="40"/>
        <v>-372286.64</v>
      </c>
      <c r="F286" s="151">
        <f t="shared" si="40"/>
        <v>-162</v>
      </c>
      <c r="G286" s="148">
        <f t="shared" si="40"/>
        <v>456736.36</v>
      </c>
      <c r="H286" s="149">
        <f t="shared" si="40"/>
        <v>388</v>
      </c>
    </row>
    <row r="287" spans="1:8" s="153" customFormat="1" ht="11.25" customHeight="1" outlineLevel="2" x14ac:dyDescent="0.2">
      <c r="A287" s="57"/>
      <c r="B287" s="58" t="s">
        <v>14</v>
      </c>
      <c r="C287" s="81">
        <v>69336.47</v>
      </c>
      <c r="D287" s="152">
        <v>46</v>
      </c>
      <c r="E287" s="83">
        <v>-20337.169999999998</v>
      </c>
      <c r="F287" s="86">
        <v>-12</v>
      </c>
      <c r="G287" s="85">
        <f t="shared" ref="G287:H298" si="41">C287+E287</f>
        <v>48999.3</v>
      </c>
      <c r="H287" s="86">
        <f t="shared" si="41"/>
        <v>34</v>
      </c>
    </row>
    <row r="288" spans="1:8" s="153" customFormat="1" ht="11.25" customHeight="1" outlineLevel="2" x14ac:dyDescent="0.2">
      <c r="A288" s="57"/>
      <c r="B288" s="58" t="s">
        <v>15</v>
      </c>
      <c r="C288" s="81">
        <v>69336.47</v>
      </c>
      <c r="D288" s="152">
        <v>46</v>
      </c>
      <c r="E288" s="83">
        <v>-13734.08</v>
      </c>
      <c r="F288" s="86">
        <v>-9</v>
      </c>
      <c r="G288" s="85">
        <f t="shared" si="41"/>
        <v>55602.39</v>
      </c>
      <c r="H288" s="86">
        <f t="shared" si="41"/>
        <v>37</v>
      </c>
    </row>
    <row r="289" spans="1:8" s="153" customFormat="1" ht="11.25" customHeight="1" outlineLevel="2" x14ac:dyDescent="0.2">
      <c r="A289" s="57"/>
      <c r="B289" s="58" t="s">
        <v>16</v>
      </c>
      <c r="C289" s="81">
        <v>69336.47</v>
      </c>
      <c r="D289" s="152">
        <v>46</v>
      </c>
      <c r="E289" s="83">
        <v>-19115.53</v>
      </c>
      <c r="F289" s="86">
        <v>-2</v>
      </c>
      <c r="G289" s="85">
        <f t="shared" si="41"/>
        <v>50220.94</v>
      </c>
      <c r="H289" s="86">
        <f t="shared" si="41"/>
        <v>44</v>
      </c>
    </row>
    <row r="290" spans="1:8" s="153" customFormat="1" ht="11.25" customHeight="1" outlineLevel="2" x14ac:dyDescent="0.2">
      <c r="A290" s="57"/>
      <c r="B290" s="58" t="s">
        <v>3</v>
      </c>
      <c r="C290" s="81">
        <v>69336.47</v>
      </c>
      <c r="D290" s="152">
        <v>46</v>
      </c>
      <c r="E290" s="83">
        <v>-10224.77</v>
      </c>
      <c r="F290" s="86">
        <v>-7</v>
      </c>
      <c r="G290" s="85">
        <f t="shared" si="41"/>
        <v>59111.7</v>
      </c>
      <c r="H290" s="86">
        <f t="shared" si="41"/>
        <v>39</v>
      </c>
    </row>
    <row r="291" spans="1:8" s="154" customFormat="1" ht="11.25" customHeight="1" outlineLevel="2" x14ac:dyDescent="0.2">
      <c r="A291" s="57"/>
      <c r="B291" s="58" t="s">
        <v>4</v>
      </c>
      <c r="C291" s="81">
        <v>69336.47</v>
      </c>
      <c r="D291" s="152">
        <v>46</v>
      </c>
      <c r="E291" s="83">
        <v>-16360.46</v>
      </c>
      <c r="F291" s="86">
        <v>-6</v>
      </c>
      <c r="G291" s="85">
        <f t="shared" si="41"/>
        <v>52976.01</v>
      </c>
      <c r="H291" s="86">
        <f t="shared" si="41"/>
        <v>40</v>
      </c>
    </row>
    <row r="292" spans="1:8" s="154" customFormat="1" ht="11.25" customHeight="1" outlineLevel="2" x14ac:dyDescent="0.2">
      <c r="A292" s="57"/>
      <c r="B292" s="58" t="s">
        <v>5</v>
      </c>
      <c r="C292" s="81">
        <v>69336.47</v>
      </c>
      <c r="D292" s="152">
        <v>46</v>
      </c>
      <c r="E292" s="83">
        <v>-5392.24</v>
      </c>
      <c r="F292" s="86">
        <v>-1</v>
      </c>
      <c r="G292" s="85">
        <f t="shared" si="41"/>
        <v>63944.23</v>
      </c>
      <c r="H292" s="86">
        <f t="shared" si="41"/>
        <v>45</v>
      </c>
    </row>
    <row r="293" spans="1:8" s="154" customFormat="1" ht="11.25" customHeight="1" outlineLevel="2" x14ac:dyDescent="0.2">
      <c r="A293" s="57"/>
      <c r="B293" s="58" t="s">
        <v>6</v>
      </c>
      <c r="C293" s="81">
        <v>69336.47</v>
      </c>
      <c r="D293" s="152">
        <v>46</v>
      </c>
      <c r="E293" s="83">
        <v>-69336.47</v>
      </c>
      <c r="F293" s="86">
        <v>-46</v>
      </c>
      <c r="G293" s="85">
        <f t="shared" si="41"/>
        <v>0</v>
      </c>
      <c r="H293" s="86">
        <f t="shared" si="41"/>
        <v>0</v>
      </c>
    </row>
    <row r="294" spans="1:8" s="153" customFormat="1" ht="11.25" customHeight="1" outlineLevel="2" x14ac:dyDescent="0.2">
      <c r="A294" s="57"/>
      <c r="B294" s="58" t="s">
        <v>7</v>
      </c>
      <c r="C294" s="81">
        <v>69336.47</v>
      </c>
      <c r="D294" s="152">
        <v>46</v>
      </c>
      <c r="E294" s="83">
        <v>-69336.47</v>
      </c>
      <c r="F294" s="86">
        <v>-46</v>
      </c>
      <c r="G294" s="85">
        <f t="shared" si="41"/>
        <v>0</v>
      </c>
      <c r="H294" s="86">
        <f t="shared" si="41"/>
        <v>0</v>
      </c>
    </row>
    <row r="295" spans="1:8" s="153" customFormat="1" ht="11.25" customHeight="1" outlineLevel="2" x14ac:dyDescent="0.2">
      <c r="A295" s="57"/>
      <c r="B295" s="58" t="s">
        <v>8</v>
      </c>
      <c r="C295" s="81">
        <v>69336.47</v>
      </c>
      <c r="D295" s="152">
        <v>46</v>
      </c>
      <c r="E295" s="83">
        <v>-57638.77</v>
      </c>
      <c r="F295" s="86">
        <v>-33</v>
      </c>
      <c r="G295" s="85">
        <f t="shared" si="41"/>
        <v>11697.7</v>
      </c>
      <c r="H295" s="86">
        <f t="shared" si="41"/>
        <v>13</v>
      </c>
    </row>
    <row r="296" spans="1:8" s="153" customFormat="1" ht="11.25" customHeight="1" outlineLevel="2" x14ac:dyDescent="0.2">
      <c r="A296" s="57"/>
      <c r="B296" s="58" t="s">
        <v>9</v>
      </c>
      <c r="C296" s="81">
        <v>69336.47</v>
      </c>
      <c r="D296" s="152">
        <v>46</v>
      </c>
      <c r="E296" s="83">
        <v>-30270.23</v>
      </c>
      <c r="F296" s="86">
        <v>0</v>
      </c>
      <c r="G296" s="85">
        <f t="shared" si="41"/>
        <v>39066.239999999998</v>
      </c>
      <c r="H296" s="86">
        <f t="shared" si="41"/>
        <v>46</v>
      </c>
    </row>
    <row r="297" spans="1:8" s="153" customFormat="1" ht="11.25" customHeight="1" outlineLevel="2" x14ac:dyDescent="0.2">
      <c r="A297" s="57"/>
      <c r="B297" s="58" t="s">
        <v>10</v>
      </c>
      <c r="C297" s="81">
        <v>69336.47</v>
      </c>
      <c r="D297" s="152">
        <v>46</v>
      </c>
      <c r="E297" s="83">
        <v>-30270.23</v>
      </c>
      <c r="F297" s="86">
        <v>0</v>
      </c>
      <c r="G297" s="85">
        <f t="shared" si="41"/>
        <v>39066.239999999998</v>
      </c>
      <c r="H297" s="86">
        <f t="shared" si="41"/>
        <v>46</v>
      </c>
    </row>
    <row r="298" spans="1:8" s="153" customFormat="1" ht="11.25" customHeight="1" outlineLevel="2" x14ac:dyDescent="0.2">
      <c r="A298" s="57"/>
      <c r="B298" s="58" t="s">
        <v>11</v>
      </c>
      <c r="C298" s="81">
        <v>66321.83</v>
      </c>
      <c r="D298" s="152">
        <v>44</v>
      </c>
      <c r="E298" s="83">
        <v>-30270.22</v>
      </c>
      <c r="F298" s="86">
        <v>0</v>
      </c>
      <c r="G298" s="85">
        <f t="shared" si="41"/>
        <v>36051.61</v>
      </c>
      <c r="H298" s="86">
        <f t="shared" si="41"/>
        <v>44</v>
      </c>
    </row>
    <row r="299" spans="1:8" ht="12" customHeight="1" x14ac:dyDescent="0.2">
      <c r="A299" s="155" t="s">
        <v>190</v>
      </c>
      <c r="B299" s="199" t="s">
        <v>191</v>
      </c>
      <c r="C299" s="200"/>
      <c r="D299" s="200"/>
      <c r="E299" s="200"/>
      <c r="F299" s="200"/>
      <c r="G299" s="200"/>
      <c r="H299" s="201"/>
    </row>
    <row r="300" spans="1:8" ht="12" customHeight="1" x14ac:dyDescent="0.2">
      <c r="A300" s="147"/>
      <c r="B300" s="147" t="s">
        <v>233</v>
      </c>
      <c r="C300" s="148">
        <f>SUM(C301:C312)</f>
        <v>568232</v>
      </c>
      <c r="D300" s="149">
        <f t="shared" ref="D300:H300" si="42">SUM(D301:D312)</f>
        <v>401</v>
      </c>
      <c r="E300" s="150">
        <f t="shared" si="42"/>
        <v>-272724.59000000003</v>
      </c>
      <c r="F300" s="151">
        <f t="shared" si="42"/>
        <v>-150</v>
      </c>
      <c r="G300" s="148">
        <f t="shared" si="42"/>
        <v>295507.40999999997</v>
      </c>
      <c r="H300" s="149">
        <f t="shared" si="42"/>
        <v>251</v>
      </c>
    </row>
    <row r="301" spans="1:8" s="154" customFormat="1" ht="11.25" customHeight="1" outlineLevel="2" x14ac:dyDescent="0.2">
      <c r="A301" s="57"/>
      <c r="B301" s="58" t="s">
        <v>14</v>
      </c>
      <c r="C301" s="81">
        <v>46762.23</v>
      </c>
      <c r="D301" s="152">
        <v>33</v>
      </c>
      <c r="E301" s="83">
        <v>-30073.85</v>
      </c>
      <c r="F301" s="86">
        <v>-17</v>
      </c>
      <c r="G301" s="85">
        <f t="shared" ref="G301:H312" si="43">C301+E301</f>
        <v>16688.38</v>
      </c>
      <c r="H301" s="86">
        <f t="shared" si="43"/>
        <v>16</v>
      </c>
    </row>
    <row r="302" spans="1:8" s="154" customFormat="1" ht="11.25" customHeight="1" outlineLevel="2" x14ac:dyDescent="0.2">
      <c r="A302" s="57"/>
      <c r="B302" s="58" t="s">
        <v>15</v>
      </c>
      <c r="C302" s="81">
        <v>46762.23</v>
      </c>
      <c r="D302" s="152">
        <v>33</v>
      </c>
      <c r="E302" s="83">
        <v>-30229.65</v>
      </c>
      <c r="F302" s="86">
        <v>-15</v>
      </c>
      <c r="G302" s="85">
        <f t="shared" si="43"/>
        <v>16532.580000000002</v>
      </c>
      <c r="H302" s="86">
        <f t="shared" si="43"/>
        <v>18</v>
      </c>
    </row>
    <row r="303" spans="1:8" s="154" customFormat="1" ht="11.25" customHeight="1" outlineLevel="2" x14ac:dyDescent="0.2">
      <c r="A303" s="57"/>
      <c r="B303" s="58" t="s">
        <v>16</v>
      </c>
      <c r="C303" s="81">
        <v>46762.23</v>
      </c>
      <c r="D303" s="152">
        <v>33</v>
      </c>
      <c r="E303" s="83">
        <v>-5664.48</v>
      </c>
      <c r="F303" s="86">
        <v>-4</v>
      </c>
      <c r="G303" s="85">
        <f t="shared" si="43"/>
        <v>41097.75</v>
      </c>
      <c r="H303" s="86">
        <f t="shared" si="43"/>
        <v>29</v>
      </c>
    </row>
    <row r="304" spans="1:8" s="154" customFormat="1" ht="11.25" customHeight="1" outlineLevel="2" x14ac:dyDescent="0.2">
      <c r="A304" s="57"/>
      <c r="B304" s="58" t="s">
        <v>3</v>
      </c>
      <c r="C304" s="81">
        <v>46762.23</v>
      </c>
      <c r="D304" s="152">
        <v>33</v>
      </c>
      <c r="E304" s="83">
        <v>-15022.64</v>
      </c>
      <c r="F304" s="86">
        <v>-11</v>
      </c>
      <c r="G304" s="85">
        <f t="shared" si="43"/>
        <v>31739.59</v>
      </c>
      <c r="H304" s="86">
        <f t="shared" si="43"/>
        <v>22</v>
      </c>
    </row>
    <row r="305" spans="1:8" s="154" customFormat="1" ht="11.25" customHeight="1" outlineLevel="2" x14ac:dyDescent="0.2">
      <c r="A305" s="57"/>
      <c r="B305" s="58" t="s">
        <v>4</v>
      </c>
      <c r="C305" s="81">
        <v>46762.23</v>
      </c>
      <c r="D305" s="152">
        <v>33</v>
      </c>
      <c r="E305" s="83">
        <v>-15178.44</v>
      </c>
      <c r="F305" s="86">
        <v>-10</v>
      </c>
      <c r="G305" s="85">
        <f t="shared" si="43"/>
        <v>31583.79</v>
      </c>
      <c r="H305" s="86">
        <f t="shared" si="43"/>
        <v>23</v>
      </c>
    </row>
    <row r="306" spans="1:8" s="154" customFormat="1" ht="11.25" customHeight="1" outlineLevel="2" x14ac:dyDescent="0.2">
      <c r="A306" s="57"/>
      <c r="B306" s="58" t="s">
        <v>5</v>
      </c>
      <c r="C306" s="81">
        <v>46762.23</v>
      </c>
      <c r="D306" s="152">
        <v>33</v>
      </c>
      <c r="E306" s="83">
        <v>-29918.05</v>
      </c>
      <c r="F306" s="86">
        <v>-14</v>
      </c>
      <c r="G306" s="85">
        <f t="shared" si="43"/>
        <v>16844.18</v>
      </c>
      <c r="H306" s="86">
        <f t="shared" si="43"/>
        <v>19</v>
      </c>
    </row>
    <row r="307" spans="1:8" s="154" customFormat="1" ht="11.25" customHeight="1" outlineLevel="2" x14ac:dyDescent="0.2">
      <c r="A307" s="57"/>
      <c r="B307" s="58" t="s">
        <v>6</v>
      </c>
      <c r="C307" s="81">
        <v>46762.23</v>
      </c>
      <c r="D307" s="152">
        <v>33</v>
      </c>
      <c r="E307" s="83">
        <v>-5664.48</v>
      </c>
      <c r="F307" s="86">
        <v>-1</v>
      </c>
      <c r="G307" s="85">
        <f t="shared" si="43"/>
        <v>41097.75</v>
      </c>
      <c r="H307" s="86">
        <f t="shared" si="43"/>
        <v>32</v>
      </c>
    </row>
    <row r="308" spans="1:8" s="153" customFormat="1" ht="11.25" customHeight="1" outlineLevel="2" x14ac:dyDescent="0.2">
      <c r="A308" s="57"/>
      <c r="B308" s="58" t="s">
        <v>7</v>
      </c>
      <c r="C308" s="81">
        <v>46762.23</v>
      </c>
      <c r="D308" s="152">
        <v>33</v>
      </c>
      <c r="E308" s="83">
        <v>-30073.85</v>
      </c>
      <c r="F308" s="86">
        <v>-15</v>
      </c>
      <c r="G308" s="85">
        <f t="shared" si="43"/>
        <v>16688.38</v>
      </c>
      <c r="H308" s="86">
        <f t="shared" si="43"/>
        <v>18</v>
      </c>
    </row>
    <row r="309" spans="1:8" s="153" customFormat="1" ht="11.25" customHeight="1" outlineLevel="2" x14ac:dyDescent="0.2">
      <c r="A309" s="57"/>
      <c r="B309" s="58" t="s">
        <v>8</v>
      </c>
      <c r="C309" s="81">
        <v>46762.23</v>
      </c>
      <c r="D309" s="152">
        <v>33</v>
      </c>
      <c r="E309" s="83">
        <v>-37404.07</v>
      </c>
      <c r="F309" s="86">
        <v>-19</v>
      </c>
      <c r="G309" s="85">
        <f t="shared" si="43"/>
        <v>9358.16</v>
      </c>
      <c r="H309" s="86">
        <f t="shared" si="43"/>
        <v>14</v>
      </c>
    </row>
    <row r="310" spans="1:8" s="153" customFormat="1" ht="11.25" customHeight="1" outlineLevel="2" x14ac:dyDescent="0.2">
      <c r="A310" s="57"/>
      <c r="B310" s="58" t="s">
        <v>9</v>
      </c>
      <c r="C310" s="81">
        <v>46762.23</v>
      </c>
      <c r="D310" s="152">
        <v>33</v>
      </c>
      <c r="E310" s="83">
        <v>-24498.36</v>
      </c>
      <c r="F310" s="86">
        <v>-15</v>
      </c>
      <c r="G310" s="85">
        <f t="shared" si="43"/>
        <v>22263.87</v>
      </c>
      <c r="H310" s="86">
        <f t="shared" si="43"/>
        <v>18</v>
      </c>
    </row>
    <row r="311" spans="1:8" s="153" customFormat="1" ht="11.25" customHeight="1" outlineLevel="2" x14ac:dyDescent="0.2">
      <c r="A311" s="57"/>
      <c r="B311" s="58" t="s">
        <v>10</v>
      </c>
      <c r="C311" s="81">
        <v>46762.23</v>
      </c>
      <c r="D311" s="152">
        <v>33</v>
      </c>
      <c r="E311" s="83">
        <v>-24498.36</v>
      </c>
      <c r="F311" s="86">
        <v>-15</v>
      </c>
      <c r="G311" s="85">
        <f t="shared" si="43"/>
        <v>22263.87</v>
      </c>
      <c r="H311" s="86">
        <f t="shared" si="43"/>
        <v>18</v>
      </c>
    </row>
    <row r="312" spans="1:8" s="153" customFormat="1" ht="11.25" customHeight="1" outlineLevel="2" x14ac:dyDescent="0.2">
      <c r="A312" s="57"/>
      <c r="B312" s="58" t="s">
        <v>11</v>
      </c>
      <c r="C312" s="81">
        <v>53847.47</v>
      </c>
      <c r="D312" s="152">
        <v>38</v>
      </c>
      <c r="E312" s="83">
        <v>-24498.36</v>
      </c>
      <c r="F312" s="86">
        <v>-14</v>
      </c>
      <c r="G312" s="85">
        <f t="shared" si="43"/>
        <v>29349.11</v>
      </c>
      <c r="H312" s="86">
        <f t="shared" si="43"/>
        <v>24</v>
      </c>
    </row>
    <row r="313" spans="1:8" ht="12" customHeight="1" x14ac:dyDescent="0.2">
      <c r="A313" s="155" t="s">
        <v>135</v>
      </c>
      <c r="B313" s="199" t="s">
        <v>136</v>
      </c>
      <c r="C313" s="200"/>
      <c r="D313" s="200"/>
      <c r="E313" s="200"/>
      <c r="F313" s="200"/>
      <c r="G313" s="200"/>
      <c r="H313" s="201"/>
    </row>
    <row r="314" spans="1:8" ht="12" customHeight="1" x14ac:dyDescent="0.2">
      <c r="A314" s="147"/>
      <c r="B314" s="147" t="s">
        <v>233</v>
      </c>
      <c r="C314" s="148">
        <f>SUM(C315:C326)</f>
        <v>4931528.78</v>
      </c>
      <c r="D314" s="149">
        <f t="shared" ref="D314:H314" si="44">SUM(D315:D326)</f>
        <v>3331</v>
      </c>
      <c r="E314" s="150">
        <f t="shared" si="44"/>
        <v>-2600590.7000000002</v>
      </c>
      <c r="F314" s="151">
        <f t="shared" si="44"/>
        <v>-1307</v>
      </c>
      <c r="G314" s="148">
        <f t="shared" si="44"/>
        <v>2330938.08</v>
      </c>
      <c r="H314" s="149">
        <f t="shared" si="44"/>
        <v>2024</v>
      </c>
    </row>
    <row r="315" spans="1:8" s="154" customFormat="1" ht="11.25" customHeight="1" outlineLevel="2" x14ac:dyDescent="0.2">
      <c r="A315" s="57"/>
      <c r="B315" s="58" t="s">
        <v>14</v>
      </c>
      <c r="C315" s="81">
        <v>481154.92</v>
      </c>
      <c r="D315" s="152">
        <v>325</v>
      </c>
      <c r="E315" s="83">
        <v>-288656.75</v>
      </c>
      <c r="F315" s="86">
        <v>-145</v>
      </c>
      <c r="G315" s="85">
        <f t="shared" ref="G315:H326" si="45">C315+E315</f>
        <v>192498.17</v>
      </c>
      <c r="H315" s="86">
        <f t="shared" si="45"/>
        <v>180</v>
      </c>
    </row>
    <row r="316" spans="1:8" s="154" customFormat="1" ht="11.25" customHeight="1" outlineLevel="2" x14ac:dyDescent="0.2">
      <c r="A316" s="57"/>
      <c r="B316" s="58" t="s">
        <v>15</v>
      </c>
      <c r="C316" s="81">
        <v>481154.92</v>
      </c>
      <c r="D316" s="152">
        <v>325</v>
      </c>
      <c r="E316" s="83">
        <v>-272564.46000000002</v>
      </c>
      <c r="F316" s="86">
        <v>-159</v>
      </c>
      <c r="G316" s="85">
        <f t="shared" si="45"/>
        <v>208590.46</v>
      </c>
      <c r="H316" s="86">
        <f t="shared" si="45"/>
        <v>166</v>
      </c>
    </row>
    <row r="317" spans="1:8" s="154" customFormat="1" ht="11.25" customHeight="1" outlineLevel="2" x14ac:dyDescent="0.2">
      <c r="A317" s="57"/>
      <c r="B317" s="58" t="s">
        <v>16</v>
      </c>
      <c r="C317" s="81">
        <v>354337.26</v>
      </c>
      <c r="D317" s="152">
        <v>287</v>
      </c>
      <c r="E317" s="83">
        <v>-120288.73</v>
      </c>
      <c r="F317" s="86">
        <v>-82</v>
      </c>
      <c r="G317" s="85">
        <f t="shared" si="45"/>
        <v>234048.53</v>
      </c>
      <c r="H317" s="86">
        <f t="shared" si="45"/>
        <v>205</v>
      </c>
    </row>
    <row r="318" spans="1:8" s="154" customFormat="1" ht="11.25" customHeight="1" outlineLevel="2" x14ac:dyDescent="0.2">
      <c r="A318" s="57"/>
      <c r="B318" s="58" t="s">
        <v>3</v>
      </c>
      <c r="C318" s="81">
        <v>186807.47</v>
      </c>
      <c r="D318" s="152">
        <v>139</v>
      </c>
      <c r="E318" s="83">
        <v>-22344.35</v>
      </c>
      <c r="F318" s="86">
        <v>-11</v>
      </c>
      <c r="G318" s="85">
        <f t="shared" si="45"/>
        <v>164463.12</v>
      </c>
      <c r="H318" s="86">
        <f t="shared" si="45"/>
        <v>128</v>
      </c>
    </row>
    <row r="319" spans="1:8" s="154" customFormat="1" ht="11.25" customHeight="1" outlineLevel="2" x14ac:dyDescent="0.2">
      <c r="A319" s="57"/>
      <c r="B319" s="58" t="s">
        <v>4</v>
      </c>
      <c r="C319" s="81">
        <v>272917</v>
      </c>
      <c r="D319" s="152">
        <v>164</v>
      </c>
      <c r="E319" s="83">
        <v>-62587.79</v>
      </c>
      <c r="F319" s="86">
        <v>-16</v>
      </c>
      <c r="G319" s="85">
        <f t="shared" si="45"/>
        <v>210329.21</v>
      </c>
      <c r="H319" s="86">
        <f t="shared" si="45"/>
        <v>148</v>
      </c>
    </row>
    <row r="320" spans="1:8" s="154" customFormat="1" ht="11.25" customHeight="1" outlineLevel="2" x14ac:dyDescent="0.2">
      <c r="A320" s="57"/>
      <c r="B320" s="58" t="s">
        <v>5</v>
      </c>
      <c r="C320" s="81">
        <v>268227.73</v>
      </c>
      <c r="D320" s="152">
        <v>141</v>
      </c>
      <c r="E320" s="83">
        <v>-77752.800000000003</v>
      </c>
      <c r="F320" s="86">
        <v>-2</v>
      </c>
      <c r="G320" s="85">
        <f t="shared" si="45"/>
        <v>190474.93</v>
      </c>
      <c r="H320" s="86">
        <f t="shared" si="45"/>
        <v>139</v>
      </c>
    </row>
    <row r="321" spans="1:8" s="154" customFormat="1" ht="11.25" customHeight="1" outlineLevel="2" x14ac:dyDescent="0.2">
      <c r="A321" s="57"/>
      <c r="B321" s="58" t="s">
        <v>6</v>
      </c>
      <c r="C321" s="81">
        <v>481154.92</v>
      </c>
      <c r="D321" s="152">
        <v>325</v>
      </c>
      <c r="E321" s="83">
        <v>-288333.26</v>
      </c>
      <c r="F321" s="86">
        <v>-187</v>
      </c>
      <c r="G321" s="85">
        <f t="shared" si="45"/>
        <v>192821.66</v>
      </c>
      <c r="H321" s="86">
        <f t="shared" si="45"/>
        <v>138</v>
      </c>
    </row>
    <row r="322" spans="1:8" s="153" customFormat="1" ht="11.25" customHeight="1" outlineLevel="2" x14ac:dyDescent="0.2">
      <c r="A322" s="57"/>
      <c r="B322" s="58" t="s">
        <v>7</v>
      </c>
      <c r="C322" s="81">
        <v>481154.92</v>
      </c>
      <c r="D322" s="152">
        <v>325</v>
      </c>
      <c r="E322" s="83">
        <v>-291241.34999999998</v>
      </c>
      <c r="F322" s="86">
        <v>-168</v>
      </c>
      <c r="G322" s="85">
        <f t="shared" si="45"/>
        <v>189913.57</v>
      </c>
      <c r="H322" s="86">
        <f t="shared" si="45"/>
        <v>157</v>
      </c>
    </row>
    <row r="323" spans="1:8" s="153" customFormat="1" ht="11.25" customHeight="1" outlineLevel="2" x14ac:dyDescent="0.2">
      <c r="A323" s="57"/>
      <c r="B323" s="58" t="s">
        <v>8</v>
      </c>
      <c r="C323" s="81">
        <v>481154.92</v>
      </c>
      <c r="D323" s="152">
        <v>325</v>
      </c>
      <c r="E323" s="83">
        <v>-316091.01</v>
      </c>
      <c r="F323" s="86">
        <v>-201</v>
      </c>
      <c r="G323" s="85">
        <f t="shared" si="45"/>
        <v>165063.91</v>
      </c>
      <c r="H323" s="86">
        <f t="shared" si="45"/>
        <v>124</v>
      </c>
    </row>
    <row r="324" spans="1:8" s="153" customFormat="1" ht="11.25" customHeight="1" outlineLevel="2" x14ac:dyDescent="0.2">
      <c r="A324" s="57"/>
      <c r="B324" s="58" t="s">
        <v>9</v>
      </c>
      <c r="C324" s="81">
        <v>481154.92</v>
      </c>
      <c r="D324" s="152">
        <v>325</v>
      </c>
      <c r="E324" s="83">
        <v>-286910.07</v>
      </c>
      <c r="F324" s="86">
        <v>-112</v>
      </c>
      <c r="G324" s="85">
        <f t="shared" si="45"/>
        <v>194244.85</v>
      </c>
      <c r="H324" s="86">
        <f t="shared" si="45"/>
        <v>213</v>
      </c>
    </row>
    <row r="325" spans="1:8" s="153" customFormat="1" ht="11.25" customHeight="1" outlineLevel="2" x14ac:dyDescent="0.2">
      <c r="A325" s="57"/>
      <c r="B325" s="58" t="s">
        <v>10</v>
      </c>
      <c r="C325" s="81">
        <v>481154.92</v>
      </c>
      <c r="D325" s="152">
        <v>325</v>
      </c>
      <c r="E325" s="83">
        <v>-286910.07</v>
      </c>
      <c r="F325" s="86">
        <v>-112</v>
      </c>
      <c r="G325" s="85">
        <f t="shared" si="45"/>
        <v>194244.85</v>
      </c>
      <c r="H325" s="86">
        <f t="shared" si="45"/>
        <v>213</v>
      </c>
    </row>
    <row r="326" spans="1:8" s="153" customFormat="1" ht="11.25" customHeight="1" outlineLevel="2" x14ac:dyDescent="0.2">
      <c r="A326" s="57"/>
      <c r="B326" s="58" t="s">
        <v>11</v>
      </c>
      <c r="C326" s="81">
        <v>481154.88</v>
      </c>
      <c r="D326" s="152">
        <v>325</v>
      </c>
      <c r="E326" s="83">
        <v>-286910.06</v>
      </c>
      <c r="F326" s="86">
        <v>-112</v>
      </c>
      <c r="G326" s="85">
        <f t="shared" si="45"/>
        <v>194244.82</v>
      </c>
      <c r="H326" s="86">
        <f t="shared" si="45"/>
        <v>213</v>
      </c>
    </row>
    <row r="327" spans="1:8" ht="12" customHeight="1" x14ac:dyDescent="0.2">
      <c r="A327" s="155" t="s">
        <v>139</v>
      </c>
      <c r="B327" s="199" t="s">
        <v>140</v>
      </c>
      <c r="C327" s="200"/>
      <c r="D327" s="200"/>
      <c r="E327" s="200"/>
      <c r="F327" s="200"/>
      <c r="G327" s="200"/>
      <c r="H327" s="201"/>
    </row>
    <row r="328" spans="1:8" ht="12" customHeight="1" x14ac:dyDescent="0.2">
      <c r="A328" s="147"/>
      <c r="B328" s="147" t="s">
        <v>233</v>
      </c>
      <c r="C328" s="148">
        <f>SUM(C329:C340)</f>
        <v>1096872</v>
      </c>
      <c r="D328" s="149">
        <f t="shared" ref="D328:H328" si="46">SUM(D329:D340)</f>
        <v>800</v>
      </c>
      <c r="E328" s="150">
        <f t="shared" si="46"/>
        <v>-193809.56</v>
      </c>
      <c r="F328" s="151">
        <f t="shared" si="46"/>
        <v>-28</v>
      </c>
      <c r="G328" s="148">
        <f t="shared" si="46"/>
        <v>903062.44</v>
      </c>
      <c r="H328" s="149">
        <f t="shared" si="46"/>
        <v>772</v>
      </c>
    </row>
    <row r="329" spans="1:8" s="153" customFormat="1" ht="11.25" customHeight="1" outlineLevel="2" x14ac:dyDescent="0.2">
      <c r="A329" s="57"/>
      <c r="B329" s="58" t="s">
        <v>14</v>
      </c>
      <c r="C329" s="81">
        <v>91863.03</v>
      </c>
      <c r="D329" s="152">
        <v>67</v>
      </c>
      <c r="E329" s="83">
        <v>-25186.14</v>
      </c>
      <c r="F329" s="86">
        <v>-19</v>
      </c>
      <c r="G329" s="85">
        <f t="shared" ref="G329:H340" si="47">C329+E329</f>
        <v>66676.89</v>
      </c>
      <c r="H329" s="86">
        <f t="shared" si="47"/>
        <v>48</v>
      </c>
    </row>
    <row r="330" spans="1:8" s="153" customFormat="1" ht="11.25" customHeight="1" outlineLevel="2" x14ac:dyDescent="0.2">
      <c r="A330" s="57"/>
      <c r="B330" s="58" t="s">
        <v>15</v>
      </c>
      <c r="C330" s="81">
        <v>91863.03</v>
      </c>
      <c r="D330" s="152">
        <v>67</v>
      </c>
      <c r="E330" s="83">
        <v>-26355.91</v>
      </c>
      <c r="F330" s="86">
        <v>0</v>
      </c>
      <c r="G330" s="85">
        <f t="shared" si="47"/>
        <v>65507.12</v>
      </c>
      <c r="H330" s="86">
        <f t="shared" si="47"/>
        <v>67</v>
      </c>
    </row>
    <row r="331" spans="1:8" s="153" customFormat="1" ht="11.25" customHeight="1" outlineLevel="2" x14ac:dyDescent="0.2">
      <c r="A331" s="57"/>
      <c r="B331" s="58" t="s">
        <v>16</v>
      </c>
      <c r="C331" s="81">
        <v>91863.03</v>
      </c>
      <c r="D331" s="152">
        <v>67</v>
      </c>
      <c r="E331" s="83">
        <v>-21676.83</v>
      </c>
      <c r="F331" s="86">
        <v>-16</v>
      </c>
      <c r="G331" s="85">
        <f t="shared" si="47"/>
        <v>70186.2</v>
      </c>
      <c r="H331" s="86">
        <f t="shared" si="47"/>
        <v>51</v>
      </c>
    </row>
    <row r="332" spans="1:8" s="154" customFormat="1" ht="11.25" customHeight="1" outlineLevel="2" x14ac:dyDescent="0.2">
      <c r="A332" s="57"/>
      <c r="B332" s="58" t="s">
        <v>3</v>
      </c>
      <c r="C332" s="81">
        <v>91863.03</v>
      </c>
      <c r="D332" s="152">
        <v>67</v>
      </c>
      <c r="E332" s="83">
        <v>-11148.9</v>
      </c>
      <c r="F332" s="86">
        <v>-8</v>
      </c>
      <c r="G332" s="85">
        <f t="shared" si="47"/>
        <v>80714.13</v>
      </c>
      <c r="H332" s="86">
        <f t="shared" si="47"/>
        <v>59</v>
      </c>
    </row>
    <row r="333" spans="1:8" s="154" customFormat="1" ht="11.25" customHeight="1" outlineLevel="2" x14ac:dyDescent="0.2">
      <c r="A333" s="57"/>
      <c r="B333" s="58" t="s">
        <v>4</v>
      </c>
      <c r="C333" s="81">
        <v>91863.03</v>
      </c>
      <c r="D333" s="152">
        <v>67</v>
      </c>
      <c r="E333" s="83">
        <v>-4130.28</v>
      </c>
      <c r="F333" s="86">
        <v>-3</v>
      </c>
      <c r="G333" s="85">
        <f t="shared" si="47"/>
        <v>87732.75</v>
      </c>
      <c r="H333" s="86">
        <f t="shared" si="47"/>
        <v>64</v>
      </c>
    </row>
    <row r="334" spans="1:8" s="154" customFormat="1" ht="11.25" customHeight="1" outlineLevel="2" x14ac:dyDescent="0.2">
      <c r="A334" s="57"/>
      <c r="B334" s="58" t="s">
        <v>5</v>
      </c>
      <c r="C334" s="81">
        <v>91863.03</v>
      </c>
      <c r="D334" s="152">
        <v>67</v>
      </c>
      <c r="E334" s="83">
        <v>-14658.21</v>
      </c>
      <c r="F334" s="86">
        <v>16</v>
      </c>
      <c r="G334" s="85">
        <f t="shared" si="47"/>
        <v>77204.820000000007</v>
      </c>
      <c r="H334" s="86">
        <f t="shared" si="47"/>
        <v>83</v>
      </c>
    </row>
    <row r="335" spans="1:8" s="154" customFormat="1" ht="11.25" customHeight="1" outlineLevel="2" x14ac:dyDescent="0.2">
      <c r="A335" s="57"/>
      <c r="B335" s="58" t="s">
        <v>6</v>
      </c>
      <c r="C335" s="81">
        <v>91863.03</v>
      </c>
      <c r="D335" s="152">
        <v>67</v>
      </c>
      <c r="E335" s="83">
        <v>-6469.82</v>
      </c>
      <c r="F335" s="86">
        <v>-1</v>
      </c>
      <c r="G335" s="85">
        <f t="shared" si="47"/>
        <v>85393.21</v>
      </c>
      <c r="H335" s="86">
        <f t="shared" si="47"/>
        <v>66</v>
      </c>
    </row>
    <row r="336" spans="1:8" s="153" customFormat="1" ht="11.25" customHeight="1" outlineLevel="2" x14ac:dyDescent="0.2">
      <c r="A336" s="57"/>
      <c r="B336" s="58" t="s">
        <v>7</v>
      </c>
      <c r="C336" s="81">
        <v>91863.03</v>
      </c>
      <c r="D336" s="152">
        <v>67</v>
      </c>
      <c r="E336" s="83">
        <v>-19337.29</v>
      </c>
      <c r="F336" s="86">
        <v>-14</v>
      </c>
      <c r="G336" s="85">
        <f t="shared" si="47"/>
        <v>72525.740000000005</v>
      </c>
      <c r="H336" s="86">
        <f t="shared" si="47"/>
        <v>53</v>
      </c>
    </row>
    <row r="337" spans="1:8" s="153" customFormat="1" ht="11.25" customHeight="1" outlineLevel="2" x14ac:dyDescent="0.2">
      <c r="A337" s="57"/>
      <c r="B337" s="58" t="s">
        <v>8</v>
      </c>
      <c r="C337" s="81">
        <v>91863.03</v>
      </c>
      <c r="D337" s="152">
        <v>67</v>
      </c>
      <c r="E337" s="83">
        <v>-20507.060000000001</v>
      </c>
      <c r="F337" s="86">
        <v>17</v>
      </c>
      <c r="G337" s="85">
        <f t="shared" si="47"/>
        <v>71355.97</v>
      </c>
      <c r="H337" s="86">
        <f t="shared" si="47"/>
        <v>84</v>
      </c>
    </row>
    <row r="338" spans="1:8" s="153" customFormat="1" ht="11.25" customHeight="1" outlineLevel="2" x14ac:dyDescent="0.2">
      <c r="A338" s="57"/>
      <c r="B338" s="58" t="s">
        <v>9</v>
      </c>
      <c r="C338" s="81">
        <v>91863.03</v>
      </c>
      <c r="D338" s="152">
        <v>67</v>
      </c>
      <c r="E338" s="83">
        <v>-14779.71</v>
      </c>
      <c r="F338" s="86">
        <v>0</v>
      </c>
      <c r="G338" s="85">
        <f t="shared" si="47"/>
        <v>77083.320000000007</v>
      </c>
      <c r="H338" s="86">
        <f t="shared" si="47"/>
        <v>67</v>
      </c>
    </row>
    <row r="339" spans="1:8" s="153" customFormat="1" ht="11.25" customHeight="1" outlineLevel="2" x14ac:dyDescent="0.2">
      <c r="A339" s="57"/>
      <c r="B339" s="58" t="s">
        <v>10</v>
      </c>
      <c r="C339" s="81">
        <v>91863.03</v>
      </c>
      <c r="D339" s="152">
        <v>67</v>
      </c>
      <c r="E339" s="83">
        <v>-14779.71</v>
      </c>
      <c r="F339" s="86">
        <v>0</v>
      </c>
      <c r="G339" s="85">
        <f t="shared" si="47"/>
        <v>77083.320000000007</v>
      </c>
      <c r="H339" s="86">
        <f t="shared" si="47"/>
        <v>67</v>
      </c>
    </row>
    <row r="340" spans="1:8" s="153" customFormat="1" ht="11.25" customHeight="1" outlineLevel="2" x14ac:dyDescent="0.2">
      <c r="A340" s="57"/>
      <c r="B340" s="58" t="s">
        <v>11</v>
      </c>
      <c r="C340" s="81">
        <v>86378.67</v>
      </c>
      <c r="D340" s="152">
        <v>63</v>
      </c>
      <c r="E340" s="83">
        <v>-14779.7</v>
      </c>
      <c r="F340" s="86">
        <v>0</v>
      </c>
      <c r="G340" s="85">
        <f t="shared" si="47"/>
        <v>71598.97</v>
      </c>
      <c r="H340" s="86">
        <f t="shared" si="47"/>
        <v>63</v>
      </c>
    </row>
    <row r="341" spans="1:8" ht="12" customHeight="1" x14ac:dyDescent="0.2">
      <c r="A341" s="155" t="s">
        <v>141</v>
      </c>
      <c r="B341" s="199" t="s">
        <v>142</v>
      </c>
      <c r="C341" s="200"/>
      <c r="D341" s="200"/>
      <c r="E341" s="200"/>
      <c r="F341" s="200"/>
      <c r="G341" s="200"/>
      <c r="H341" s="201"/>
    </row>
    <row r="342" spans="1:8" ht="12" customHeight="1" x14ac:dyDescent="0.2">
      <c r="A342" s="147"/>
      <c r="B342" s="147" t="s">
        <v>233</v>
      </c>
      <c r="C342" s="148">
        <f>SUM(C343:C354)</f>
        <v>1489375</v>
      </c>
      <c r="D342" s="149">
        <f t="shared" ref="D342:H342" si="48">SUM(D343:D354)</f>
        <v>1000</v>
      </c>
      <c r="E342" s="150">
        <f t="shared" si="48"/>
        <v>-233656.56</v>
      </c>
      <c r="F342" s="151">
        <f t="shared" si="48"/>
        <v>0</v>
      </c>
      <c r="G342" s="148">
        <f t="shared" si="48"/>
        <v>1255718.44</v>
      </c>
      <c r="H342" s="149">
        <f t="shared" si="48"/>
        <v>1000</v>
      </c>
    </row>
    <row r="343" spans="1:8" s="153" customFormat="1" ht="11.25" customHeight="1" outlineLevel="2" x14ac:dyDescent="0.2">
      <c r="A343" s="57"/>
      <c r="B343" s="58" t="s">
        <v>14</v>
      </c>
      <c r="C343" s="81">
        <v>123618.13</v>
      </c>
      <c r="D343" s="152">
        <v>83</v>
      </c>
      <c r="E343" s="83">
        <v>-63089.2</v>
      </c>
      <c r="F343" s="86">
        <v>0</v>
      </c>
      <c r="G343" s="85">
        <f t="shared" ref="G343:H354" si="49">C343+E343</f>
        <v>60528.93</v>
      </c>
      <c r="H343" s="86">
        <f t="shared" si="49"/>
        <v>83</v>
      </c>
    </row>
    <row r="344" spans="1:8" s="153" customFormat="1" ht="11.25" customHeight="1" outlineLevel="2" x14ac:dyDescent="0.2">
      <c r="A344" s="57"/>
      <c r="B344" s="58" t="s">
        <v>15</v>
      </c>
      <c r="C344" s="81">
        <v>123618.13</v>
      </c>
      <c r="D344" s="152">
        <v>83</v>
      </c>
      <c r="E344" s="83">
        <v>-22581.14</v>
      </c>
      <c r="F344" s="86">
        <v>0</v>
      </c>
      <c r="G344" s="85">
        <f t="shared" si="49"/>
        <v>101036.99</v>
      </c>
      <c r="H344" s="86">
        <f t="shared" si="49"/>
        <v>83</v>
      </c>
    </row>
    <row r="345" spans="1:8" s="153" customFormat="1" ht="11.25" customHeight="1" outlineLevel="2" x14ac:dyDescent="0.2">
      <c r="A345" s="57"/>
      <c r="B345" s="58" t="s">
        <v>16</v>
      </c>
      <c r="C345" s="81">
        <v>123618.13</v>
      </c>
      <c r="D345" s="152">
        <v>83</v>
      </c>
      <c r="E345" s="83">
        <v>0</v>
      </c>
      <c r="F345" s="86">
        <v>0</v>
      </c>
      <c r="G345" s="85">
        <f t="shared" si="49"/>
        <v>123618.13</v>
      </c>
      <c r="H345" s="86">
        <f t="shared" si="49"/>
        <v>83</v>
      </c>
    </row>
    <row r="346" spans="1:8" s="153" customFormat="1" ht="11.25" customHeight="1" outlineLevel="2" x14ac:dyDescent="0.2">
      <c r="A346" s="57"/>
      <c r="B346" s="58" t="s">
        <v>3</v>
      </c>
      <c r="C346" s="81">
        <v>123618.13</v>
      </c>
      <c r="D346" s="152">
        <v>83</v>
      </c>
      <c r="E346" s="83">
        <v>0</v>
      </c>
      <c r="F346" s="86">
        <v>0</v>
      </c>
      <c r="G346" s="85">
        <f t="shared" si="49"/>
        <v>123618.13</v>
      </c>
      <c r="H346" s="86">
        <f t="shared" si="49"/>
        <v>83</v>
      </c>
    </row>
    <row r="347" spans="1:8" s="154" customFormat="1" ht="11.25" customHeight="1" outlineLevel="2" x14ac:dyDescent="0.2">
      <c r="A347" s="57"/>
      <c r="B347" s="58" t="s">
        <v>4</v>
      </c>
      <c r="C347" s="81">
        <v>123618.13</v>
      </c>
      <c r="D347" s="152">
        <v>83</v>
      </c>
      <c r="E347" s="83">
        <v>-27284</v>
      </c>
      <c r="F347" s="86">
        <v>0</v>
      </c>
      <c r="G347" s="85">
        <f t="shared" si="49"/>
        <v>96334.13</v>
      </c>
      <c r="H347" s="86">
        <f t="shared" si="49"/>
        <v>83</v>
      </c>
    </row>
    <row r="348" spans="1:8" s="154" customFormat="1" ht="11.25" customHeight="1" outlineLevel="2" x14ac:dyDescent="0.2">
      <c r="A348" s="57"/>
      <c r="B348" s="58" t="s">
        <v>5</v>
      </c>
      <c r="C348" s="81">
        <v>123618.13</v>
      </c>
      <c r="D348" s="152">
        <v>83</v>
      </c>
      <c r="E348" s="83">
        <v>-23413.13</v>
      </c>
      <c r="F348" s="86">
        <v>0</v>
      </c>
      <c r="G348" s="85">
        <f t="shared" si="49"/>
        <v>100205</v>
      </c>
      <c r="H348" s="86">
        <f t="shared" si="49"/>
        <v>83</v>
      </c>
    </row>
    <row r="349" spans="1:8" s="154" customFormat="1" ht="11.25" customHeight="1" outlineLevel="2" x14ac:dyDescent="0.2">
      <c r="A349" s="57"/>
      <c r="B349" s="58" t="s">
        <v>6</v>
      </c>
      <c r="C349" s="81">
        <v>123618.13</v>
      </c>
      <c r="D349" s="152">
        <v>83</v>
      </c>
      <c r="E349" s="83">
        <v>-34406.870000000003</v>
      </c>
      <c r="F349" s="86">
        <v>0</v>
      </c>
      <c r="G349" s="85">
        <f t="shared" si="49"/>
        <v>89211.26</v>
      </c>
      <c r="H349" s="86">
        <f t="shared" si="49"/>
        <v>83</v>
      </c>
    </row>
    <row r="350" spans="1:8" s="153" customFormat="1" ht="11.25" customHeight="1" outlineLevel="2" x14ac:dyDescent="0.2">
      <c r="A350" s="57"/>
      <c r="B350" s="58" t="s">
        <v>7</v>
      </c>
      <c r="C350" s="81">
        <v>123618.13</v>
      </c>
      <c r="D350" s="152">
        <v>83</v>
      </c>
      <c r="E350" s="83">
        <v>0</v>
      </c>
      <c r="F350" s="86">
        <v>0</v>
      </c>
      <c r="G350" s="85">
        <f t="shared" si="49"/>
        <v>123618.13</v>
      </c>
      <c r="H350" s="86">
        <f t="shared" si="49"/>
        <v>83</v>
      </c>
    </row>
    <row r="351" spans="1:8" s="153" customFormat="1" ht="11.25" customHeight="1" outlineLevel="2" x14ac:dyDescent="0.2">
      <c r="A351" s="57"/>
      <c r="B351" s="58" t="s">
        <v>8</v>
      </c>
      <c r="C351" s="81">
        <v>123618.13</v>
      </c>
      <c r="D351" s="152">
        <v>83</v>
      </c>
      <c r="E351" s="83">
        <v>0</v>
      </c>
      <c r="F351" s="86">
        <v>0</v>
      </c>
      <c r="G351" s="85">
        <f t="shared" si="49"/>
        <v>123618.13</v>
      </c>
      <c r="H351" s="86">
        <f t="shared" si="49"/>
        <v>83</v>
      </c>
    </row>
    <row r="352" spans="1:8" s="153" customFormat="1" ht="11.25" customHeight="1" outlineLevel="2" x14ac:dyDescent="0.2">
      <c r="A352" s="57"/>
      <c r="B352" s="58" t="s">
        <v>9</v>
      </c>
      <c r="C352" s="81">
        <v>123618.13</v>
      </c>
      <c r="D352" s="152">
        <v>83</v>
      </c>
      <c r="E352" s="83">
        <v>-20960.740000000002</v>
      </c>
      <c r="F352" s="86">
        <v>0</v>
      </c>
      <c r="G352" s="85">
        <f t="shared" si="49"/>
        <v>102657.39</v>
      </c>
      <c r="H352" s="86">
        <f t="shared" si="49"/>
        <v>83</v>
      </c>
    </row>
    <row r="353" spans="1:8" s="153" customFormat="1" ht="11.25" customHeight="1" outlineLevel="2" x14ac:dyDescent="0.2">
      <c r="A353" s="57"/>
      <c r="B353" s="58" t="s">
        <v>10</v>
      </c>
      <c r="C353" s="81">
        <v>123618.13</v>
      </c>
      <c r="D353" s="152">
        <v>83</v>
      </c>
      <c r="E353" s="83">
        <v>-20960.740000000002</v>
      </c>
      <c r="F353" s="86">
        <v>0</v>
      </c>
      <c r="G353" s="85">
        <f t="shared" si="49"/>
        <v>102657.39</v>
      </c>
      <c r="H353" s="86">
        <f t="shared" si="49"/>
        <v>83</v>
      </c>
    </row>
    <row r="354" spans="1:8" s="153" customFormat="1" ht="11.25" customHeight="1" outlineLevel="2" x14ac:dyDescent="0.2">
      <c r="A354" s="57"/>
      <c r="B354" s="58" t="s">
        <v>11</v>
      </c>
      <c r="C354" s="81">
        <v>129575.57</v>
      </c>
      <c r="D354" s="152">
        <v>87</v>
      </c>
      <c r="E354" s="83">
        <v>-20960.740000000002</v>
      </c>
      <c r="F354" s="86">
        <v>0</v>
      </c>
      <c r="G354" s="85">
        <f t="shared" si="49"/>
        <v>108614.83</v>
      </c>
      <c r="H354" s="86">
        <f t="shared" si="49"/>
        <v>87</v>
      </c>
    </row>
    <row r="355" spans="1:8" ht="12" customHeight="1" x14ac:dyDescent="0.2">
      <c r="A355" s="155" t="s">
        <v>119</v>
      </c>
      <c r="B355" s="199" t="s">
        <v>120</v>
      </c>
      <c r="C355" s="200"/>
      <c r="D355" s="200"/>
      <c r="E355" s="200"/>
      <c r="F355" s="200"/>
      <c r="G355" s="200"/>
      <c r="H355" s="201"/>
    </row>
    <row r="356" spans="1:8" ht="12" customHeight="1" x14ac:dyDescent="0.2">
      <c r="A356" s="147"/>
      <c r="B356" s="147" t="s">
        <v>233</v>
      </c>
      <c r="C356" s="148">
        <f>SUM(C357:C368)</f>
        <v>4356213.53</v>
      </c>
      <c r="D356" s="149">
        <f t="shared" ref="D356:H356" si="50">SUM(D357:D368)</f>
        <v>2681</v>
      </c>
      <c r="E356" s="150">
        <f t="shared" si="50"/>
        <v>-1926665.09</v>
      </c>
      <c r="F356" s="151">
        <f t="shared" si="50"/>
        <v>-625</v>
      </c>
      <c r="G356" s="148">
        <f t="shared" si="50"/>
        <v>2429548.44</v>
      </c>
      <c r="H356" s="149">
        <f t="shared" si="50"/>
        <v>2056</v>
      </c>
    </row>
    <row r="357" spans="1:8" s="153" customFormat="1" ht="11.25" customHeight="1" outlineLevel="2" x14ac:dyDescent="0.2">
      <c r="A357" s="57"/>
      <c r="B357" s="58" t="s">
        <v>14</v>
      </c>
      <c r="C357" s="81">
        <v>414397.13</v>
      </c>
      <c r="D357" s="152">
        <v>255</v>
      </c>
      <c r="E357" s="83">
        <v>-199594.3</v>
      </c>
      <c r="F357" s="86">
        <v>-65</v>
      </c>
      <c r="G357" s="85">
        <f t="shared" ref="G357:H368" si="51">C357+E357</f>
        <v>214802.83</v>
      </c>
      <c r="H357" s="86">
        <f t="shared" si="51"/>
        <v>190</v>
      </c>
    </row>
    <row r="358" spans="1:8" s="154" customFormat="1" ht="11.25" customHeight="1" outlineLevel="2" x14ac:dyDescent="0.2">
      <c r="A358" s="57"/>
      <c r="B358" s="58" t="s">
        <v>15</v>
      </c>
      <c r="C358" s="81">
        <v>319740.56</v>
      </c>
      <c r="D358" s="152">
        <v>210</v>
      </c>
      <c r="E358" s="83">
        <v>-130302.1</v>
      </c>
      <c r="F358" s="86">
        <v>-43</v>
      </c>
      <c r="G358" s="85">
        <f t="shared" si="51"/>
        <v>189438.46</v>
      </c>
      <c r="H358" s="86">
        <f t="shared" si="51"/>
        <v>167</v>
      </c>
    </row>
    <row r="359" spans="1:8" s="154" customFormat="1" ht="11.25" customHeight="1" outlineLevel="2" x14ac:dyDescent="0.2">
      <c r="A359" s="57"/>
      <c r="B359" s="58" t="s">
        <v>16</v>
      </c>
      <c r="C359" s="81">
        <v>277221.13</v>
      </c>
      <c r="D359" s="152">
        <v>181</v>
      </c>
      <c r="E359" s="83">
        <v>-31622.15</v>
      </c>
      <c r="F359" s="86">
        <v>-11</v>
      </c>
      <c r="G359" s="85">
        <f t="shared" si="51"/>
        <v>245598.98</v>
      </c>
      <c r="H359" s="86">
        <f t="shared" si="51"/>
        <v>170</v>
      </c>
    </row>
    <row r="360" spans="1:8" s="154" customFormat="1" ht="11.25" customHeight="1" outlineLevel="2" x14ac:dyDescent="0.2">
      <c r="A360" s="57"/>
      <c r="B360" s="58" t="s">
        <v>3</v>
      </c>
      <c r="C360" s="81">
        <v>323345.88</v>
      </c>
      <c r="D360" s="152">
        <v>196</v>
      </c>
      <c r="E360" s="83">
        <v>-80327.990000000005</v>
      </c>
      <c r="F360" s="86">
        <v>-26</v>
      </c>
      <c r="G360" s="85">
        <f t="shared" si="51"/>
        <v>243017.89</v>
      </c>
      <c r="H360" s="86">
        <f t="shared" si="51"/>
        <v>170</v>
      </c>
    </row>
    <row r="361" spans="1:8" s="154" customFormat="1" ht="11.25" customHeight="1" outlineLevel="2" x14ac:dyDescent="0.2">
      <c r="A361" s="57"/>
      <c r="B361" s="58" t="s">
        <v>4</v>
      </c>
      <c r="C361" s="81">
        <v>270325.71999999997</v>
      </c>
      <c r="D361" s="152">
        <v>168</v>
      </c>
      <c r="E361" s="83">
        <v>-87848.84</v>
      </c>
      <c r="F361" s="86">
        <v>-29</v>
      </c>
      <c r="G361" s="85">
        <f t="shared" si="51"/>
        <v>182476.88</v>
      </c>
      <c r="H361" s="86">
        <f t="shared" si="51"/>
        <v>139</v>
      </c>
    </row>
    <row r="362" spans="1:8" s="154" customFormat="1" ht="11.25" customHeight="1" outlineLevel="2" x14ac:dyDescent="0.2">
      <c r="A362" s="57"/>
      <c r="B362" s="58" t="s">
        <v>5</v>
      </c>
      <c r="C362" s="81">
        <v>274550.89</v>
      </c>
      <c r="D362" s="152">
        <v>147</v>
      </c>
      <c r="E362" s="83">
        <v>-81150.39</v>
      </c>
      <c r="F362" s="86">
        <v>-10</v>
      </c>
      <c r="G362" s="85">
        <f t="shared" si="51"/>
        <v>193400.5</v>
      </c>
      <c r="H362" s="86">
        <f t="shared" si="51"/>
        <v>137</v>
      </c>
    </row>
    <row r="363" spans="1:8" s="154" customFormat="1" ht="11.25" customHeight="1" outlineLevel="2" x14ac:dyDescent="0.2">
      <c r="A363" s="57"/>
      <c r="B363" s="58" t="s">
        <v>6</v>
      </c>
      <c r="C363" s="81">
        <v>414397.13</v>
      </c>
      <c r="D363" s="152">
        <v>255</v>
      </c>
      <c r="E363" s="83">
        <v>-240872.91</v>
      </c>
      <c r="F363" s="86">
        <v>-77</v>
      </c>
      <c r="G363" s="85">
        <f t="shared" si="51"/>
        <v>173524.22</v>
      </c>
      <c r="H363" s="86">
        <f t="shared" si="51"/>
        <v>178</v>
      </c>
    </row>
    <row r="364" spans="1:8" s="153" customFormat="1" ht="11.25" customHeight="1" outlineLevel="2" x14ac:dyDescent="0.2">
      <c r="A364" s="57"/>
      <c r="B364" s="58" t="s">
        <v>7</v>
      </c>
      <c r="C364" s="81">
        <v>414397.13</v>
      </c>
      <c r="D364" s="152">
        <v>255</v>
      </c>
      <c r="E364" s="83">
        <v>-239735.36</v>
      </c>
      <c r="F364" s="86">
        <v>-78</v>
      </c>
      <c r="G364" s="85">
        <f t="shared" si="51"/>
        <v>174661.77</v>
      </c>
      <c r="H364" s="86">
        <f t="shared" si="51"/>
        <v>177</v>
      </c>
    </row>
    <row r="365" spans="1:8" s="153" customFormat="1" ht="11.25" customHeight="1" outlineLevel="2" x14ac:dyDescent="0.2">
      <c r="A365" s="57"/>
      <c r="B365" s="58" t="s">
        <v>8</v>
      </c>
      <c r="C365" s="81">
        <v>414397.13</v>
      </c>
      <c r="D365" s="152">
        <v>255</v>
      </c>
      <c r="E365" s="83">
        <v>-209157.33</v>
      </c>
      <c r="F365" s="86">
        <v>-67</v>
      </c>
      <c r="G365" s="85">
        <f t="shared" si="51"/>
        <v>205239.8</v>
      </c>
      <c r="H365" s="86">
        <f t="shared" si="51"/>
        <v>188</v>
      </c>
    </row>
    <row r="366" spans="1:8" s="153" customFormat="1" ht="11.25" customHeight="1" outlineLevel="2" x14ac:dyDescent="0.2">
      <c r="A366" s="57"/>
      <c r="B366" s="58" t="s">
        <v>9</v>
      </c>
      <c r="C366" s="81">
        <v>414397.13</v>
      </c>
      <c r="D366" s="152">
        <v>255</v>
      </c>
      <c r="E366" s="83">
        <v>-208684.57</v>
      </c>
      <c r="F366" s="86">
        <v>-73</v>
      </c>
      <c r="G366" s="85">
        <f t="shared" si="51"/>
        <v>205712.56</v>
      </c>
      <c r="H366" s="86">
        <f t="shared" si="51"/>
        <v>182</v>
      </c>
    </row>
    <row r="367" spans="1:8" s="153" customFormat="1" ht="11.25" customHeight="1" outlineLevel="2" x14ac:dyDescent="0.2">
      <c r="A367" s="57"/>
      <c r="B367" s="58" t="s">
        <v>10</v>
      </c>
      <c r="C367" s="81">
        <v>414397.13</v>
      </c>
      <c r="D367" s="152">
        <v>255</v>
      </c>
      <c r="E367" s="83">
        <v>-208684.57</v>
      </c>
      <c r="F367" s="86">
        <v>-73</v>
      </c>
      <c r="G367" s="85">
        <f t="shared" si="51"/>
        <v>205712.56</v>
      </c>
      <c r="H367" s="86">
        <f t="shared" si="51"/>
        <v>182</v>
      </c>
    </row>
    <row r="368" spans="1:8" s="153" customFormat="1" ht="11.25" customHeight="1" outlineLevel="2" x14ac:dyDescent="0.2">
      <c r="A368" s="57"/>
      <c r="B368" s="58" t="s">
        <v>11</v>
      </c>
      <c r="C368" s="81">
        <v>404646.57</v>
      </c>
      <c r="D368" s="152">
        <v>249</v>
      </c>
      <c r="E368" s="83">
        <v>-208684.58</v>
      </c>
      <c r="F368" s="86">
        <v>-73</v>
      </c>
      <c r="G368" s="85">
        <f t="shared" si="51"/>
        <v>195961.99</v>
      </c>
      <c r="H368" s="86">
        <f t="shared" si="51"/>
        <v>176</v>
      </c>
    </row>
    <row r="369" spans="1:8" ht="12" customHeight="1" x14ac:dyDescent="0.2">
      <c r="A369" s="155" t="s">
        <v>143</v>
      </c>
      <c r="B369" s="199" t="s">
        <v>144</v>
      </c>
      <c r="C369" s="200"/>
      <c r="D369" s="200"/>
      <c r="E369" s="200"/>
      <c r="F369" s="200"/>
      <c r="G369" s="200"/>
      <c r="H369" s="201"/>
    </row>
    <row r="370" spans="1:8" ht="12" customHeight="1" x14ac:dyDescent="0.2">
      <c r="A370" s="147"/>
      <c r="B370" s="147" t="s">
        <v>233</v>
      </c>
      <c r="C370" s="148">
        <f>SUM(C371:C382)</f>
        <v>1192848</v>
      </c>
      <c r="D370" s="149">
        <f t="shared" ref="D370:H370" si="52">SUM(D371:D382)</f>
        <v>870</v>
      </c>
      <c r="E370" s="150">
        <f t="shared" si="52"/>
        <v>-436415.53</v>
      </c>
      <c r="F370" s="151">
        <f t="shared" si="52"/>
        <v>-215</v>
      </c>
      <c r="G370" s="148">
        <f t="shared" si="52"/>
        <v>756432.47</v>
      </c>
      <c r="H370" s="149">
        <f t="shared" si="52"/>
        <v>655</v>
      </c>
    </row>
    <row r="371" spans="1:8" s="153" customFormat="1" ht="11.25" customHeight="1" outlineLevel="2" x14ac:dyDescent="0.2">
      <c r="A371" s="57"/>
      <c r="B371" s="58" t="s">
        <v>14</v>
      </c>
      <c r="C371" s="81">
        <v>100089.54</v>
      </c>
      <c r="D371" s="152">
        <v>73</v>
      </c>
      <c r="E371" s="83">
        <v>-30345.98</v>
      </c>
      <c r="F371" s="86">
        <v>-15</v>
      </c>
      <c r="G371" s="85">
        <f t="shared" ref="G371:H382" si="53">C371+E371</f>
        <v>69743.56</v>
      </c>
      <c r="H371" s="86">
        <f t="shared" si="53"/>
        <v>58</v>
      </c>
    </row>
    <row r="372" spans="1:8" s="153" customFormat="1" ht="11.25" customHeight="1" outlineLevel="2" x14ac:dyDescent="0.2">
      <c r="A372" s="57"/>
      <c r="B372" s="58" t="s">
        <v>15</v>
      </c>
      <c r="C372" s="81">
        <v>100089.54</v>
      </c>
      <c r="D372" s="152">
        <v>73</v>
      </c>
      <c r="E372" s="83">
        <v>-37364.6</v>
      </c>
      <c r="F372" s="86">
        <v>-19</v>
      </c>
      <c r="G372" s="85">
        <f t="shared" si="53"/>
        <v>62724.94</v>
      </c>
      <c r="H372" s="86">
        <f t="shared" si="53"/>
        <v>54</v>
      </c>
    </row>
    <row r="373" spans="1:8" s="153" customFormat="1" ht="11.25" customHeight="1" outlineLevel="2" x14ac:dyDescent="0.2">
      <c r="A373" s="57"/>
      <c r="B373" s="58" t="s">
        <v>16</v>
      </c>
      <c r="C373" s="81">
        <v>100089.54</v>
      </c>
      <c r="D373" s="152">
        <v>73</v>
      </c>
      <c r="E373" s="83">
        <v>-1101.73</v>
      </c>
      <c r="F373" s="86">
        <v>0</v>
      </c>
      <c r="G373" s="85">
        <f t="shared" si="53"/>
        <v>98987.81</v>
      </c>
      <c r="H373" s="86">
        <f t="shared" si="53"/>
        <v>73</v>
      </c>
    </row>
    <row r="374" spans="1:8" s="153" customFormat="1" ht="11.25" customHeight="1" outlineLevel="2" x14ac:dyDescent="0.2">
      <c r="A374" s="57"/>
      <c r="B374" s="58" t="s">
        <v>3</v>
      </c>
      <c r="C374" s="81">
        <v>100089.54</v>
      </c>
      <c r="D374" s="152">
        <v>73</v>
      </c>
      <c r="E374" s="83">
        <v>-3156.78</v>
      </c>
      <c r="F374" s="86">
        <v>-2</v>
      </c>
      <c r="G374" s="85">
        <f t="shared" si="53"/>
        <v>96932.76</v>
      </c>
      <c r="H374" s="86">
        <f t="shared" si="53"/>
        <v>71</v>
      </c>
    </row>
    <row r="375" spans="1:8" s="154" customFormat="1" ht="11.25" customHeight="1" outlineLevel="2" x14ac:dyDescent="0.2">
      <c r="A375" s="57"/>
      <c r="B375" s="58" t="s">
        <v>4</v>
      </c>
      <c r="C375" s="81">
        <v>100089.54</v>
      </c>
      <c r="D375" s="152">
        <v>73</v>
      </c>
      <c r="E375" s="83">
        <v>-87664.71</v>
      </c>
      <c r="F375" s="86">
        <v>-49</v>
      </c>
      <c r="G375" s="85">
        <f t="shared" si="53"/>
        <v>12424.83</v>
      </c>
      <c r="H375" s="86">
        <f t="shared" si="53"/>
        <v>24</v>
      </c>
    </row>
    <row r="376" spans="1:8" s="154" customFormat="1" ht="11.25" customHeight="1" outlineLevel="2" x14ac:dyDescent="0.2">
      <c r="A376" s="57"/>
      <c r="B376" s="58" t="s">
        <v>5</v>
      </c>
      <c r="C376" s="81">
        <v>100089.54</v>
      </c>
      <c r="D376" s="152">
        <v>73</v>
      </c>
      <c r="E376" s="83">
        <v>-4168.3999999999996</v>
      </c>
      <c r="F376" s="86">
        <v>-3</v>
      </c>
      <c r="G376" s="85">
        <f t="shared" si="53"/>
        <v>95921.14</v>
      </c>
      <c r="H376" s="86">
        <f t="shared" si="53"/>
        <v>70</v>
      </c>
    </row>
    <row r="377" spans="1:8" s="154" customFormat="1" ht="11.25" customHeight="1" outlineLevel="2" x14ac:dyDescent="0.2">
      <c r="A377" s="57"/>
      <c r="B377" s="58" t="s">
        <v>6</v>
      </c>
      <c r="C377" s="81">
        <v>100089.54</v>
      </c>
      <c r="D377" s="152">
        <v>73</v>
      </c>
      <c r="E377" s="83">
        <v>-21873.1</v>
      </c>
      <c r="F377" s="86">
        <v>-10</v>
      </c>
      <c r="G377" s="85">
        <f t="shared" si="53"/>
        <v>78216.44</v>
      </c>
      <c r="H377" s="86">
        <f t="shared" si="53"/>
        <v>63</v>
      </c>
    </row>
    <row r="378" spans="1:8" s="153" customFormat="1" ht="11.25" customHeight="1" outlineLevel="2" x14ac:dyDescent="0.2">
      <c r="A378" s="57"/>
      <c r="B378" s="58" t="s">
        <v>7</v>
      </c>
      <c r="C378" s="81">
        <v>100089.54</v>
      </c>
      <c r="D378" s="152">
        <v>73</v>
      </c>
      <c r="E378" s="83">
        <v>-57124.35</v>
      </c>
      <c r="F378" s="86">
        <v>-31</v>
      </c>
      <c r="G378" s="85">
        <f t="shared" si="53"/>
        <v>42965.19</v>
      </c>
      <c r="H378" s="86">
        <f t="shared" si="53"/>
        <v>42</v>
      </c>
    </row>
    <row r="379" spans="1:8" s="153" customFormat="1" ht="11.25" customHeight="1" outlineLevel="2" x14ac:dyDescent="0.2">
      <c r="A379" s="57"/>
      <c r="B379" s="58" t="s">
        <v>8</v>
      </c>
      <c r="C379" s="81">
        <v>100089.54</v>
      </c>
      <c r="D379" s="152">
        <v>73</v>
      </c>
      <c r="E379" s="83">
        <v>-90681.86</v>
      </c>
      <c r="F379" s="86">
        <v>-56</v>
      </c>
      <c r="G379" s="85">
        <f t="shared" si="53"/>
        <v>9407.68</v>
      </c>
      <c r="H379" s="86">
        <f t="shared" si="53"/>
        <v>17</v>
      </c>
    </row>
    <row r="380" spans="1:8" s="154" customFormat="1" ht="11.25" customHeight="1" outlineLevel="2" x14ac:dyDescent="0.2">
      <c r="A380" s="57"/>
      <c r="B380" s="58" t="s">
        <v>9</v>
      </c>
      <c r="C380" s="81">
        <v>100089.54</v>
      </c>
      <c r="D380" s="152">
        <v>73</v>
      </c>
      <c r="E380" s="83">
        <v>-34311.339999999997</v>
      </c>
      <c r="F380" s="86">
        <v>-10</v>
      </c>
      <c r="G380" s="85">
        <f t="shared" si="53"/>
        <v>65778.2</v>
      </c>
      <c r="H380" s="86">
        <f t="shared" si="53"/>
        <v>63</v>
      </c>
    </row>
    <row r="381" spans="1:8" s="154" customFormat="1" ht="11.25" customHeight="1" outlineLevel="2" x14ac:dyDescent="0.2">
      <c r="A381" s="57"/>
      <c r="B381" s="58" t="s">
        <v>10</v>
      </c>
      <c r="C381" s="81">
        <v>100089.54</v>
      </c>
      <c r="D381" s="152">
        <v>73</v>
      </c>
      <c r="E381" s="83">
        <v>-34311.339999999997</v>
      </c>
      <c r="F381" s="86">
        <v>-10</v>
      </c>
      <c r="G381" s="85">
        <f t="shared" si="53"/>
        <v>65778.2</v>
      </c>
      <c r="H381" s="86">
        <f t="shared" si="53"/>
        <v>63</v>
      </c>
    </row>
    <row r="382" spans="1:8" s="154" customFormat="1" ht="11.25" customHeight="1" outlineLevel="2" x14ac:dyDescent="0.2">
      <c r="A382" s="57"/>
      <c r="B382" s="58" t="s">
        <v>11</v>
      </c>
      <c r="C382" s="81">
        <v>91863.06</v>
      </c>
      <c r="D382" s="152">
        <v>67</v>
      </c>
      <c r="E382" s="83">
        <v>-34311.339999999997</v>
      </c>
      <c r="F382" s="86">
        <v>-10</v>
      </c>
      <c r="G382" s="85">
        <f t="shared" si="53"/>
        <v>57551.72</v>
      </c>
      <c r="H382" s="86">
        <f t="shared" si="53"/>
        <v>57</v>
      </c>
    </row>
    <row r="383" spans="1:8" ht="12" customHeight="1" x14ac:dyDescent="0.2">
      <c r="A383" s="155" t="s">
        <v>194</v>
      </c>
      <c r="B383" s="199" t="s">
        <v>195</v>
      </c>
      <c r="C383" s="200"/>
      <c r="D383" s="200"/>
      <c r="E383" s="200"/>
      <c r="F383" s="200"/>
      <c r="G383" s="200"/>
      <c r="H383" s="201"/>
    </row>
    <row r="384" spans="1:8" ht="12" customHeight="1" x14ac:dyDescent="0.2">
      <c r="A384" s="147"/>
      <c r="B384" s="147" t="s">
        <v>233</v>
      </c>
      <c r="C384" s="148">
        <f>SUM(C385:C396)</f>
        <v>1895104</v>
      </c>
      <c r="D384" s="149">
        <f t="shared" ref="D384:H384" si="54">SUM(D385:D396)</f>
        <v>1045</v>
      </c>
      <c r="E384" s="150">
        <f t="shared" si="54"/>
        <v>-684055.96</v>
      </c>
      <c r="F384" s="151">
        <f t="shared" si="54"/>
        <v>-21</v>
      </c>
      <c r="G384" s="148">
        <f t="shared" si="54"/>
        <v>1211048.04</v>
      </c>
      <c r="H384" s="149">
        <f t="shared" si="54"/>
        <v>1024</v>
      </c>
    </row>
    <row r="385" spans="1:8" s="153" customFormat="1" ht="11.25" customHeight="1" outlineLevel="2" x14ac:dyDescent="0.2">
      <c r="A385" s="57"/>
      <c r="B385" s="58" t="s">
        <v>14</v>
      </c>
      <c r="C385" s="81">
        <v>157774.21</v>
      </c>
      <c r="D385" s="152">
        <v>87</v>
      </c>
      <c r="E385" s="83">
        <v>-64192.61</v>
      </c>
      <c r="F385" s="86">
        <v>20</v>
      </c>
      <c r="G385" s="85">
        <f t="shared" ref="G385:H396" si="55">C385+E385</f>
        <v>93581.6</v>
      </c>
      <c r="H385" s="86">
        <f t="shared" si="55"/>
        <v>107</v>
      </c>
    </row>
    <row r="386" spans="1:8" s="153" customFormat="1" ht="11.25" customHeight="1" outlineLevel="2" x14ac:dyDescent="0.2">
      <c r="A386" s="57"/>
      <c r="B386" s="58" t="s">
        <v>15</v>
      </c>
      <c r="C386" s="81">
        <v>157774.21</v>
      </c>
      <c r="D386" s="152">
        <v>87</v>
      </c>
      <c r="E386" s="83">
        <v>-75890.31</v>
      </c>
      <c r="F386" s="86">
        <v>9</v>
      </c>
      <c r="G386" s="85">
        <f t="shared" si="55"/>
        <v>81883.899999999994</v>
      </c>
      <c r="H386" s="86">
        <f t="shared" si="55"/>
        <v>96</v>
      </c>
    </row>
    <row r="387" spans="1:8" s="153" customFormat="1" ht="11.25" customHeight="1" outlineLevel="2" x14ac:dyDescent="0.2">
      <c r="A387" s="57"/>
      <c r="B387" s="58" t="s">
        <v>16</v>
      </c>
      <c r="C387" s="81">
        <v>157774.21</v>
      </c>
      <c r="D387" s="152">
        <v>87</v>
      </c>
      <c r="E387" s="83">
        <v>-36118.129999999997</v>
      </c>
      <c r="F387" s="86">
        <v>-1</v>
      </c>
      <c r="G387" s="85">
        <f t="shared" si="55"/>
        <v>121656.08</v>
      </c>
      <c r="H387" s="86">
        <f t="shared" si="55"/>
        <v>86</v>
      </c>
    </row>
    <row r="388" spans="1:8" s="154" customFormat="1" ht="11.25" customHeight="1" outlineLevel="2" x14ac:dyDescent="0.2">
      <c r="A388" s="57"/>
      <c r="B388" s="58" t="s">
        <v>3</v>
      </c>
      <c r="C388" s="81">
        <v>157774.21</v>
      </c>
      <c r="D388" s="152">
        <v>87</v>
      </c>
      <c r="E388" s="83">
        <v>-25590.2</v>
      </c>
      <c r="F388" s="86">
        <v>6</v>
      </c>
      <c r="G388" s="85">
        <f t="shared" si="55"/>
        <v>132184.01</v>
      </c>
      <c r="H388" s="86">
        <f t="shared" si="55"/>
        <v>93</v>
      </c>
    </row>
    <row r="389" spans="1:8" s="154" customFormat="1" ht="11.25" customHeight="1" outlineLevel="2" x14ac:dyDescent="0.2">
      <c r="A389" s="57"/>
      <c r="B389" s="58" t="s">
        <v>4</v>
      </c>
      <c r="C389" s="81">
        <v>157774.21</v>
      </c>
      <c r="D389" s="152">
        <v>87</v>
      </c>
      <c r="E389" s="83">
        <v>-51325.14</v>
      </c>
      <c r="F389" s="86">
        <v>-15</v>
      </c>
      <c r="G389" s="85">
        <f t="shared" si="55"/>
        <v>106449.07</v>
      </c>
      <c r="H389" s="86">
        <f t="shared" si="55"/>
        <v>72</v>
      </c>
    </row>
    <row r="390" spans="1:8" s="154" customFormat="1" ht="11.25" customHeight="1" outlineLevel="2" x14ac:dyDescent="0.2">
      <c r="A390" s="57"/>
      <c r="B390" s="58" t="s">
        <v>5</v>
      </c>
      <c r="C390" s="81">
        <v>157774.21</v>
      </c>
      <c r="D390" s="152">
        <v>87</v>
      </c>
      <c r="E390" s="83">
        <v>-39627.440000000002</v>
      </c>
      <c r="F390" s="86">
        <v>-1</v>
      </c>
      <c r="G390" s="85">
        <f t="shared" si="55"/>
        <v>118146.77</v>
      </c>
      <c r="H390" s="86">
        <f t="shared" si="55"/>
        <v>86</v>
      </c>
    </row>
    <row r="391" spans="1:8" s="154" customFormat="1" ht="11.25" customHeight="1" outlineLevel="2" x14ac:dyDescent="0.2">
      <c r="A391" s="57"/>
      <c r="B391" s="58" t="s">
        <v>6</v>
      </c>
      <c r="C391" s="81">
        <v>157774.21</v>
      </c>
      <c r="D391" s="152">
        <v>87</v>
      </c>
      <c r="E391" s="83">
        <v>-68871.69</v>
      </c>
      <c r="F391" s="86">
        <v>-23</v>
      </c>
      <c r="G391" s="85">
        <f t="shared" si="55"/>
        <v>88902.52</v>
      </c>
      <c r="H391" s="86">
        <f t="shared" si="55"/>
        <v>64</v>
      </c>
    </row>
    <row r="392" spans="1:8" s="153" customFormat="1" ht="11.25" customHeight="1" outlineLevel="2" x14ac:dyDescent="0.2">
      <c r="A392" s="57"/>
      <c r="B392" s="58" t="s">
        <v>7</v>
      </c>
      <c r="C392" s="81">
        <v>157774.21</v>
      </c>
      <c r="D392" s="152">
        <v>87</v>
      </c>
      <c r="E392" s="83">
        <v>-45476.29</v>
      </c>
      <c r="F392" s="86">
        <v>-13</v>
      </c>
      <c r="G392" s="85">
        <f t="shared" si="55"/>
        <v>112297.92</v>
      </c>
      <c r="H392" s="86">
        <f t="shared" si="55"/>
        <v>74</v>
      </c>
    </row>
    <row r="393" spans="1:8" s="153" customFormat="1" ht="11.25" customHeight="1" outlineLevel="2" x14ac:dyDescent="0.2">
      <c r="A393" s="57"/>
      <c r="B393" s="58" t="s">
        <v>8</v>
      </c>
      <c r="C393" s="81">
        <v>157774.21</v>
      </c>
      <c r="D393" s="152">
        <v>87</v>
      </c>
      <c r="E393" s="83">
        <v>-104590.05</v>
      </c>
      <c r="F393" s="86">
        <v>-3</v>
      </c>
      <c r="G393" s="85">
        <f t="shared" si="55"/>
        <v>53184.160000000003</v>
      </c>
      <c r="H393" s="86">
        <f t="shared" si="55"/>
        <v>84</v>
      </c>
    </row>
    <row r="394" spans="1:8" s="153" customFormat="1" ht="11.25" customHeight="1" outlineLevel="2" x14ac:dyDescent="0.2">
      <c r="A394" s="57"/>
      <c r="B394" s="58" t="s">
        <v>9</v>
      </c>
      <c r="C394" s="81">
        <v>157774.21</v>
      </c>
      <c r="D394" s="152">
        <v>87</v>
      </c>
      <c r="E394" s="83">
        <v>-57458.03</v>
      </c>
      <c r="F394" s="86">
        <v>0</v>
      </c>
      <c r="G394" s="85">
        <f t="shared" si="55"/>
        <v>100316.18</v>
      </c>
      <c r="H394" s="86">
        <f t="shared" si="55"/>
        <v>87</v>
      </c>
    </row>
    <row r="395" spans="1:8" s="153" customFormat="1" ht="11.25" customHeight="1" outlineLevel="2" x14ac:dyDescent="0.2">
      <c r="A395" s="57"/>
      <c r="B395" s="58" t="s">
        <v>10</v>
      </c>
      <c r="C395" s="81">
        <v>157774.21</v>
      </c>
      <c r="D395" s="152">
        <v>87</v>
      </c>
      <c r="E395" s="83">
        <v>-57458.03</v>
      </c>
      <c r="F395" s="86">
        <v>0</v>
      </c>
      <c r="G395" s="85">
        <f t="shared" si="55"/>
        <v>100316.18</v>
      </c>
      <c r="H395" s="86">
        <f t="shared" si="55"/>
        <v>87</v>
      </c>
    </row>
    <row r="396" spans="1:8" s="153" customFormat="1" ht="11.25" customHeight="1" outlineLevel="2" x14ac:dyDescent="0.2">
      <c r="A396" s="57"/>
      <c r="B396" s="58" t="s">
        <v>11</v>
      </c>
      <c r="C396" s="81">
        <v>159587.69</v>
      </c>
      <c r="D396" s="152">
        <v>88</v>
      </c>
      <c r="E396" s="83">
        <v>-57458.04</v>
      </c>
      <c r="F396" s="86">
        <v>0</v>
      </c>
      <c r="G396" s="85">
        <f t="shared" si="55"/>
        <v>102129.65</v>
      </c>
      <c r="H396" s="86">
        <f t="shared" si="55"/>
        <v>88</v>
      </c>
    </row>
    <row r="397" spans="1:8" ht="12" customHeight="1" x14ac:dyDescent="0.2">
      <c r="A397" s="155" t="s">
        <v>196</v>
      </c>
      <c r="B397" s="199" t="s">
        <v>197</v>
      </c>
      <c r="C397" s="200"/>
      <c r="D397" s="200"/>
      <c r="E397" s="200"/>
      <c r="F397" s="200"/>
      <c r="G397" s="200"/>
      <c r="H397" s="201"/>
    </row>
    <row r="398" spans="1:8" ht="12" customHeight="1" x14ac:dyDescent="0.2">
      <c r="A398" s="147"/>
      <c r="B398" s="147" t="s">
        <v>233</v>
      </c>
      <c r="C398" s="148">
        <f>SUM(C399:C410)</f>
        <v>1652404.31</v>
      </c>
      <c r="D398" s="149">
        <f t="shared" ref="D398:H398" si="56">SUM(D399:D410)</f>
        <v>777</v>
      </c>
      <c r="E398" s="150">
        <f t="shared" si="56"/>
        <v>-764757.66</v>
      </c>
      <c r="F398" s="151">
        <f t="shared" si="56"/>
        <v>-33</v>
      </c>
      <c r="G398" s="148">
        <f t="shared" si="56"/>
        <v>887646.65</v>
      </c>
      <c r="H398" s="149">
        <f t="shared" si="56"/>
        <v>744</v>
      </c>
    </row>
    <row r="399" spans="1:8" s="153" customFormat="1" ht="11.25" customHeight="1" outlineLevel="2" x14ac:dyDescent="0.2">
      <c r="A399" s="57"/>
      <c r="B399" s="58" t="s">
        <v>14</v>
      </c>
      <c r="C399" s="81">
        <v>157308.78</v>
      </c>
      <c r="D399" s="152">
        <v>74</v>
      </c>
      <c r="E399" s="83">
        <v>-87308.03</v>
      </c>
      <c r="F399" s="86">
        <v>0</v>
      </c>
      <c r="G399" s="85">
        <f t="shared" ref="G399:H410" si="57">C399+E399</f>
        <v>70000.75</v>
      </c>
      <c r="H399" s="86">
        <f t="shared" si="57"/>
        <v>74</v>
      </c>
    </row>
    <row r="400" spans="1:8" s="153" customFormat="1" ht="11.25" customHeight="1" outlineLevel="2" x14ac:dyDescent="0.2">
      <c r="A400" s="57"/>
      <c r="B400" s="58" t="s">
        <v>15</v>
      </c>
      <c r="C400" s="81">
        <v>80993.94</v>
      </c>
      <c r="D400" s="152">
        <v>39</v>
      </c>
      <c r="E400" s="83">
        <v>-32800.94</v>
      </c>
      <c r="F400" s="86">
        <v>0</v>
      </c>
      <c r="G400" s="85">
        <f t="shared" si="57"/>
        <v>48193</v>
      </c>
      <c r="H400" s="86">
        <f t="shared" si="57"/>
        <v>39</v>
      </c>
    </row>
    <row r="401" spans="1:8" s="153" customFormat="1" ht="11.25" customHeight="1" outlineLevel="2" x14ac:dyDescent="0.2">
      <c r="A401" s="57"/>
      <c r="B401" s="58" t="s">
        <v>16</v>
      </c>
      <c r="C401" s="81">
        <v>85673.02</v>
      </c>
      <c r="D401" s="152">
        <v>41</v>
      </c>
      <c r="E401" s="83">
        <v>-11900.88</v>
      </c>
      <c r="F401" s="86">
        <v>0</v>
      </c>
      <c r="G401" s="85">
        <f t="shared" si="57"/>
        <v>73772.14</v>
      </c>
      <c r="H401" s="86">
        <f t="shared" si="57"/>
        <v>41</v>
      </c>
    </row>
    <row r="402" spans="1:8" s="154" customFormat="1" ht="11.25" customHeight="1" outlineLevel="2" x14ac:dyDescent="0.2">
      <c r="A402" s="57"/>
      <c r="B402" s="58" t="s">
        <v>3</v>
      </c>
      <c r="C402" s="81">
        <v>120476.94</v>
      </c>
      <c r="D402" s="152">
        <v>59</v>
      </c>
      <c r="E402" s="83">
        <v>-22817.24</v>
      </c>
      <c r="F402" s="86">
        <v>0</v>
      </c>
      <c r="G402" s="85">
        <f t="shared" si="57"/>
        <v>97659.7</v>
      </c>
      <c r="H402" s="86">
        <f t="shared" si="57"/>
        <v>59</v>
      </c>
    </row>
    <row r="403" spans="1:8" s="154" customFormat="1" ht="11.25" customHeight="1" outlineLevel="2" x14ac:dyDescent="0.2">
      <c r="A403" s="57"/>
      <c r="B403" s="58" t="s">
        <v>4</v>
      </c>
      <c r="C403" s="81">
        <v>125151.37</v>
      </c>
      <c r="D403" s="152">
        <v>59</v>
      </c>
      <c r="E403" s="83">
        <v>-40072.300000000003</v>
      </c>
      <c r="F403" s="86">
        <v>0</v>
      </c>
      <c r="G403" s="85">
        <f t="shared" si="57"/>
        <v>85079.07</v>
      </c>
      <c r="H403" s="86">
        <f t="shared" si="57"/>
        <v>59</v>
      </c>
    </row>
    <row r="404" spans="1:8" s="154" customFormat="1" ht="11.25" customHeight="1" outlineLevel="2" x14ac:dyDescent="0.2">
      <c r="A404" s="57"/>
      <c r="B404" s="58" t="s">
        <v>5</v>
      </c>
      <c r="C404" s="81">
        <v>134695.94</v>
      </c>
      <c r="D404" s="152">
        <v>59</v>
      </c>
      <c r="E404" s="83">
        <v>-44653.3</v>
      </c>
      <c r="F404" s="86">
        <v>-2</v>
      </c>
      <c r="G404" s="85">
        <f t="shared" si="57"/>
        <v>90042.64</v>
      </c>
      <c r="H404" s="86">
        <f t="shared" si="57"/>
        <v>57</v>
      </c>
    </row>
    <row r="405" spans="1:8" s="154" customFormat="1" ht="11.25" customHeight="1" outlineLevel="2" x14ac:dyDescent="0.2">
      <c r="A405" s="57"/>
      <c r="B405" s="58" t="s">
        <v>6</v>
      </c>
      <c r="C405" s="81">
        <v>157308.78</v>
      </c>
      <c r="D405" s="152">
        <v>74</v>
      </c>
      <c r="E405" s="83">
        <v>-81587.87</v>
      </c>
      <c r="F405" s="86">
        <v>-17</v>
      </c>
      <c r="G405" s="85">
        <f t="shared" si="57"/>
        <v>75720.91</v>
      </c>
      <c r="H405" s="86">
        <f t="shared" si="57"/>
        <v>57</v>
      </c>
    </row>
    <row r="406" spans="1:8" s="154" customFormat="1" ht="11.25" customHeight="1" outlineLevel="2" x14ac:dyDescent="0.2">
      <c r="A406" s="57"/>
      <c r="B406" s="58" t="s">
        <v>7</v>
      </c>
      <c r="C406" s="81">
        <v>157308.78</v>
      </c>
      <c r="D406" s="152">
        <v>74</v>
      </c>
      <c r="E406" s="83">
        <v>-94818.81</v>
      </c>
      <c r="F406" s="86">
        <v>0</v>
      </c>
      <c r="G406" s="85">
        <f t="shared" si="57"/>
        <v>62489.97</v>
      </c>
      <c r="H406" s="86">
        <f t="shared" si="57"/>
        <v>74</v>
      </c>
    </row>
    <row r="407" spans="1:8" s="154" customFormat="1" ht="11.25" customHeight="1" outlineLevel="2" x14ac:dyDescent="0.2">
      <c r="A407" s="57"/>
      <c r="B407" s="58" t="s">
        <v>8</v>
      </c>
      <c r="C407" s="81">
        <v>157308.78</v>
      </c>
      <c r="D407" s="152">
        <v>74</v>
      </c>
      <c r="E407" s="83">
        <v>-94531.97</v>
      </c>
      <c r="F407" s="86">
        <v>-14</v>
      </c>
      <c r="G407" s="85">
        <f t="shared" si="57"/>
        <v>62776.81</v>
      </c>
      <c r="H407" s="86">
        <f t="shared" si="57"/>
        <v>60</v>
      </c>
    </row>
    <row r="408" spans="1:8" s="153" customFormat="1" ht="11.25" customHeight="1" outlineLevel="2" x14ac:dyDescent="0.2">
      <c r="A408" s="57"/>
      <c r="B408" s="58" t="s">
        <v>9</v>
      </c>
      <c r="C408" s="81">
        <v>157308.78</v>
      </c>
      <c r="D408" s="152">
        <v>74</v>
      </c>
      <c r="E408" s="83">
        <v>-84755.44</v>
      </c>
      <c r="F408" s="86">
        <v>0</v>
      </c>
      <c r="G408" s="85">
        <f t="shared" si="57"/>
        <v>72553.34</v>
      </c>
      <c r="H408" s="86">
        <f t="shared" si="57"/>
        <v>74</v>
      </c>
    </row>
    <row r="409" spans="1:8" s="153" customFormat="1" ht="11.25" customHeight="1" outlineLevel="2" x14ac:dyDescent="0.2">
      <c r="A409" s="57"/>
      <c r="B409" s="58" t="s">
        <v>10</v>
      </c>
      <c r="C409" s="81">
        <v>157308.78</v>
      </c>
      <c r="D409" s="152">
        <v>74</v>
      </c>
      <c r="E409" s="83">
        <v>-84755.44</v>
      </c>
      <c r="F409" s="86">
        <v>0</v>
      </c>
      <c r="G409" s="85">
        <f t="shared" si="57"/>
        <v>72553.34</v>
      </c>
      <c r="H409" s="86">
        <f t="shared" si="57"/>
        <v>74</v>
      </c>
    </row>
    <row r="410" spans="1:8" s="153" customFormat="1" ht="11.25" customHeight="1" outlineLevel="2" x14ac:dyDescent="0.2">
      <c r="A410" s="57"/>
      <c r="B410" s="58" t="s">
        <v>11</v>
      </c>
      <c r="C410" s="81">
        <v>161560.42000000001</v>
      </c>
      <c r="D410" s="152">
        <v>76</v>
      </c>
      <c r="E410" s="83">
        <v>-84755.44</v>
      </c>
      <c r="F410" s="86">
        <v>0</v>
      </c>
      <c r="G410" s="85">
        <f t="shared" si="57"/>
        <v>76804.98</v>
      </c>
      <c r="H410" s="86">
        <f t="shared" si="57"/>
        <v>76</v>
      </c>
    </row>
    <row r="411" spans="1:8" ht="12" customHeight="1" x14ac:dyDescent="0.2">
      <c r="A411" s="155" t="s">
        <v>229</v>
      </c>
      <c r="B411" s="199" t="s">
        <v>230</v>
      </c>
      <c r="C411" s="200"/>
      <c r="D411" s="200"/>
      <c r="E411" s="200"/>
      <c r="F411" s="200"/>
      <c r="G411" s="200"/>
      <c r="H411" s="201"/>
    </row>
    <row r="412" spans="1:8" ht="12" customHeight="1" x14ac:dyDescent="0.2">
      <c r="A412" s="147"/>
      <c r="B412" s="147" t="s">
        <v>233</v>
      </c>
      <c r="C412" s="148">
        <f>SUM(C413:C424)</f>
        <v>910392</v>
      </c>
      <c r="D412" s="149">
        <f t="shared" ref="D412:H412" si="58">SUM(D413:D424)</f>
        <v>600</v>
      </c>
      <c r="E412" s="150">
        <f t="shared" si="58"/>
        <v>-148233.15</v>
      </c>
      <c r="F412" s="151">
        <f t="shared" si="58"/>
        <v>0</v>
      </c>
      <c r="G412" s="148">
        <f t="shared" si="58"/>
        <v>762158.85</v>
      </c>
      <c r="H412" s="149">
        <f t="shared" si="58"/>
        <v>600</v>
      </c>
    </row>
    <row r="413" spans="1:8" s="153" customFormat="1" ht="11.25" customHeight="1" outlineLevel="2" x14ac:dyDescent="0.2">
      <c r="A413" s="57"/>
      <c r="B413" s="58" t="s">
        <v>14</v>
      </c>
      <c r="C413" s="81">
        <v>75866</v>
      </c>
      <c r="D413" s="152">
        <v>50</v>
      </c>
      <c r="E413" s="83">
        <v>0</v>
      </c>
      <c r="F413" s="86">
        <v>0</v>
      </c>
      <c r="G413" s="85">
        <f t="shared" ref="G413:H424" si="59">C413+E413</f>
        <v>75866</v>
      </c>
      <c r="H413" s="86">
        <f t="shared" si="59"/>
        <v>50</v>
      </c>
    </row>
    <row r="414" spans="1:8" s="153" customFormat="1" ht="11.25" customHeight="1" outlineLevel="2" x14ac:dyDescent="0.2">
      <c r="A414" s="57"/>
      <c r="B414" s="58" t="s">
        <v>15</v>
      </c>
      <c r="C414" s="81">
        <v>75866</v>
      </c>
      <c r="D414" s="152">
        <v>50</v>
      </c>
      <c r="E414" s="83">
        <v>0</v>
      </c>
      <c r="F414" s="86">
        <v>0</v>
      </c>
      <c r="G414" s="85">
        <f t="shared" si="59"/>
        <v>75866</v>
      </c>
      <c r="H414" s="86">
        <f t="shared" si="59"/>
        <v>50</v>
      </c>
    </row>
    <row r="415" spans="1:8" s="153" customFormat="1" ht="11.25" customHeight="1" outlineLevel="2" x14ac:dyDescent="0.2">
      <c r="A415" s="57"/>
      <c r="B415" s="58" t="s">
        <v>16</v>
      </c>
      <c r="C415" s="81">
        <v>75866</v>
      </c>
      <c r="D415" s="152">
        <v>50</v>
      </c>
      <c r="E415" s="83">
        <v>0</v>
      </c>
      <c r="F415" s="86">
        <v>0</v>
      </c>
      <c r="G415" s="85">
        <f t="shared" si="59"/>
        <v>75866</v>
      </c>
      <c r="H415" s="86">
        <f t="shared" si="59"/>
        <v>50</v>
      </c>
    </row>
    <row r="416" spans="1:8" s="154" customFormat="1" ht="11.25" customHeight="1" outlineLevel="2" x14ac:dyDescent="0.2">
      <c r="A416" s="57"/>
      <c r="B416" s="58" t="s">
        <v>3</v>
      </c>
      <c r="C416" s="81">
        <v>75866</v>
      </c>
      <c r="D416" s="152">
        <v>50</v>
      </c>
      <c r="E416" s="83">
        <v>0</v>
      </c>
      <c r="F416" s="86">
        <v>0</v>
      </c>
      <c r="G416" s="85">
        <f t="shared" si="59"/>
        <v>75866</v>
      </c>
      <c r="H416" s="86">
        <f t="shared" si="59"/>
        <v>50</v>
      </c>
    </row>
    <row r="417" spans="1:8" s="154" customFormat="1" ht="11.25" customHeight="1" outlineLevel="2" x14ac:dyDescent="0.2">
      <c r="A417" s="57"/>
      <c r="B417" s="58" t="s">
        <v>4</v>
      </c>
      <c r="C417" s="81">
        <v>75866</v>
      </c>
      <c r="D417" s="152">
        <v>50</v>
      </c>
      <c r="E417" s="83">
        <v>-17924.07</v>
      </c>
      <c r="F417" s="86">
        <v>0</v>
      </c>
      <c r="G417" s="85">
        <f t="shared" si="59"/>
        <v>57941.93</v>
      </c>
      <c r="H417" s="86">
        <f t="shared" si="59"/>
        <v>50</v>
      </c>
    </row>
    <row r="418" spans="1:8" s="154" customFormat="1" ht="11.25" customHeight="1" outlineLevel="2" x14ac:dyDescent="0.2">
      <c r="A418" s="57"/>
      <c r="B418" s="58" t="s">
        <v>5</v>
      </c>
      <c r="C418" s="81">
        <v>75866</v>
      </c>
      <c r="D418" s="152">
        <v>50</v>
      </c>
      <c r="E418" s="83">
        <v>-32272.91</v>
      </c>
      <c r="F418" s="86">
        <v>0</v>
      </c>
      <c r="G418" s="85">
        <f t="shared" si="59"/>
        <v>43593.09</v>
      </c>
      <c r="H418" s="86">
        <f t="shared" si="59"/>
        <v>50</v>
      </c>
    </row>
    <row r="419" spans="1:8" s="154" customFormat="1" ht="11.25" customHeight="1" outlineLevel="2" x14ac:dyDescent="0.2">
      <c r="A419" s="57"/>
      <c r="B419" s="58" t="s">
        <v>6</v>
      </c>
      <c r="C419" s="81">
        <v>75866</v>
      </c>
      <c r="D419" s="152">
        <v>50</v>
      </c>
      <c r="E419" s="83">
        <v>0</v>
      </c>
      <c r="F419" s="86">
        <v>0</v>
      </c>
      <c r="G419" s="85">
        <f t="shared" si="59"/>
        <v>75866</v>
      </c>
      <c r="H419" s="86">
        <f t="shared" si="59"/>
        <v>50</v>
      </c>
    </row>
    <row r="420" spans="1:8" s="153" customFormat="1" ht="11.25" customHeight="1" outlineLevel="2" x14ac:dyDescent="0.2">
      <c r="A420" s="57"/>
      <c r="B420" s="58" t="s">
        <v>7</v>
      </c>
      <c r="C420" s="81">
        <v>75866</v>
      </c>
      <c r="D420" s="152">
        <v>50</v>
      </c>
      <c r="E420" s="83">
        <v>-60977.88</v>
      </c>
      <c r="F420" s="86">
        <v>0</v>
      </c>
      <c r="G420" s="85">
        <f t="shared" si="59"/>
        <v>14888.12</v>
      </c>
      <c r="H420" s="86">
        <f t="shared" si="59"/>
        <v>50</v>
      </c>
    </row>
    <row r="421" spans="1:8" s="153" customFormat="1" ht="11.25" customHeight="1" outlineLevel="2" x14ac:dyDescent="0.2">
      <c r="A421" s="57"/>
      <c r="B421" s="58" t="s">
        <v>8</v>
      </c>
      <c r="C421" s="81">
        <v>75866</v>
      </c>
      <c r="D421" s="152">
        <v>50</v>
      </c>
      <c r="E421" s="83">
        <v>0</v>
      </c>
      <c r="F421" s="86">
        <v>0</v>
      </c>
      <c r="G421" s="85">
        <f t="shared" si="59"/>
        <v>75866</v>
      </c>
      <c r="H421" s="86">
        <f t="shared" si="59"/>
        <v>50</v>
      </c>
    </row>
    <row r="422" spans="1:8" s="153" customFormat="1" ht="11.25" customHeight="1" outlineLevel="2" x14ac:dyDescent="0.2">
      <c r="A422" s="57"/>
      <c r="B422" s="58" t="s">
        <v>9</v>
      </c>
      <c r="C422" s="81">
        <v>75866</v>
      </c>
      <c r="D422" s="152">
        <v>50</v>
      </c>
      <c r="E422" s="83">
        <v>-12352.76</v>
      </c>
      <c r="F422" s="86">
        <v>0</v>
      </c>
      <c r="G422" s="85">
        <f t="shared" si="59"/>
        <v>63513.24</v>
      </c>
      <c r="H422" s="86">
        <f t="shared" si="59"/>
        <v>50</v>
      </c>
    </row>
    <row r="423" spans="1:8" s="153" customFormat="1" ht="11.25" customHeight="1" outlineLevel="2" x14ac:dyDescent="0.2">
      <c r="A423" s="57"/>
      <c r="B423" s="58" t="s">
        <v>10</v>
      </c>
      <c r="C423" s="81">
        <v>75866</v>
      </c>
      <c r="D423" s="152">
        <v>50</v>
      </c>
      <c r="E423" s="83">
        <v>-12352.76</v>
      </c>
      <c r="F423" s="86">
        <v>0</v>
      </c>
      <c r="G423" s="85">
        <f t="shared" si="59"/>
        <v>63513.24</v>
      </c>
      <c r="H423" s="86">
        <f t="shared" si="59"/>
        <v>50</v>
      </c>
    </row>
    <row r="424" spans="1:8" s="153" customFormat="1" ht="11.25" customHeight="1" outlineLevel="2" x14ac:dyDescent="0.2">
      <c r="A424" s="57"/>
      <c r="B424" s="58" t="s">
        <v>11</v>
      </c>
      <c r="C424" s="81">
        <v>75866</v>
      </c>
      <c r="D424" s="152">
        <v>50</v>
      </c>
      <c r="E424" s="83">
        <v>-12352.77</v>
      </c>
      <c r="F424" s="86">
        <v>0</v>
      </c>
      <c r="G424" s="85">
        <f t="shared" si="59"/>
        <v>63513.23</v>
      </c>
      <c r="H424" s="86">
        <f t="shared" si="59"/>
        <v>50</v>
      </c>
    </row>
    <row r="425" spans="1:8" ht="12" customHeight="1" x14ac:dyDescent="0.2">
      <c r="A425" s="155" t="s">
        <v>147</v>
      </c>
      <c r="B425" s="199" t="s">
        <v>148</v>
      </c>
      <c r="C425" s="200"/>
      <c r="D425" s="200"/>
      <c r="E425" s="200"/>
      <c r="F425" s="200"/>
      <c r="G425" s="200"/>
      <c r="H425" s="201"/>
    </row>
    <row r="426" spans="1:8" ht="12" customHeight="1" x14ac:dyDescent="0.2">
      <c r="A426" s="147"/>
      <c r="B426" s="147" t="s">
        <v>233</v>
      </c>
      <c r="C426" s="148">
        <f>SUM(C427:C438)</f>
        <v>2955085</v>
      </c>
      <c r="D426" s="149">
        <f t="shared" ref="D426:H426" si="60">SUM(D427:D438)</f>
        <v>2000</v>
      </c>
      <c r="E426" s="150">
        <f t="shared" si="60"/>
        <v>-267509.15999999997</v>
      </c>
      <c r="F426" s="151">
        <f t="shared" si="60"/>
        <v>0</v>
      </c>
      <c r="G426" s="148">
        <f t="shared" si="60"/>
        <v>2687575.84</v>
      </c>
      <c r="H426" s="149">
        <f t="shared" si="60"/>
        <v>2000</v>
      </c>
    </row>
    <row r="427" spans="1:8" s="153" customFormat="1" ht="11.25" customHeight="1" outlineLevel="2" x14ac:dyDescent="0.2">
      <c r="A427" s="57"/>
      <c r="B427" s="58" t="s">
        <v>14</v>
      </c>
      <c r="C427" s="81">
        <v>246749.6</v>
      </c>
      <c r="D427" s="152">
        <v>167</v>
      </c>
      <c r="E427" s="83">
        <v>-44053.46</v>
      </c>
      <c r="F427" s="86">
        <v>0</v>
      </c>
      <c r="G427" s="85">
        <f t="shared" ref="G427:H438" si="61">C427+E427</f>
        <v>202696.14</v>
      </c>
      <c r="H427" s="86">
        <f t="shared" si="61"/>
        <v>167</v>
      </c>
    </row>
    <row r="428" spans="1:8" s="154" customFormat="1" ht="11.25" customHeight="1" outlineLevel="2" x14ac:dyDescent="0.2">
      <c r="A428" s="57"/>
      <c r="B428" s="58" t="s">
        <v>15</v>
      </c>
      <c r="C428" s="81">
        <v>246749.6</v>
      </c>
      <c r="D428" s="152">
        <v>167</v>
      </c>
      <c r="E428" s="83">
        <v>0</v>
      </c>
      <c r="F428" s="86">
        <v>0</v>
      </c>
      <c r="G428" s="85">
        <f t="shared" si="61"/>
        <v>246749.6</v>
      </c>
      <c r="H428" s="86">
        <f t="shared" si="61"/>
        <v>167</v>
      </c>
    </row>
    <row r="429" spans="1:8" s="154" customFormat="1" ht="11.25" customHeight="1" outlineLevel="2" x14ac:dyDescent="0.2">
      <c r="A429" s="57"/>
      <c r="B429" s="58" t="s">
        <v>16</v>
      </c>
      <c r="C429" s="81">
        <v>246749.6</v>
      </c>
      <c r="D429" s="152">
        <v>167</v>
      </c>
      <c r="E429" s="83">
        <v>0</v>
      </c>
      <c r="F429" s="86">
        <v>0</v>
      </c>
      <c r="G429" s="85">
        <f t="shared" si="61"/>
        <v>246749.6</v>
      </c>
      <c r="H429" s="86">
        <f t="shared" si="61"/>
        <v>167</v>
      </c>
    </row>
    <row r="430" spans="1:8" s="154" customFormat="1" ht="11.25" customHeight="1" outlineLevel="2" x14ac:dyDescent="0.2">
      <c r="A430" s="57"/>
      <c r="B430" s="58" t="s">
        <v>3</v>
      </c>
      <c r="C430" s="81">
        <v>246749.6</v>
      </c>
      <c r="D430" s="152">
        <v>167</v>
      </c>
      <c r="E430" s="83">
        <v>0</v>
      </c>
      <c r="F430" s="86">
        <v>0</v>
      </c>
      <c r="G430" s="85">
        <f t="shared" si="61"/>
        <v>246749.6</v>
      </c>
      <c r="H430" s="86">
        <f t="shared" si="61"/>
        <v>167</v>
      </c>
    </row>
    <row r="431" spans="1:8" s="154" customFormat="1" ht="11.25" customHeight="1" outlineLevel="2" x14ac:dyDescent="0.2">
      <c r="A431" s="57"/>
      <c r="B431" s="58" t="s">
        <v>4</v>
      </c>
      <c r="C431" s="81">
        <v>246749.6</v>
      </c>
      <c r="D431" s="152">
        <v>167</v>
      </c>
      <c r="E431" s="83">
        <v>0</v>
      </c>
      <c r="F431" s="86">
        <v>0</v>
      </c>
      <c r="G431" s="85">
        <f t="shared" si="61"/>
        <v>246749.6</v>
      </c>
      <c r="H431" s="86">
        <f t="shared" si="61"/>
        <v>167</v>
      </c>
    </row>
    <row r="432" spans="1:8" s="154" customFormat="1" ht="11.25" customHeight="1" outlineLevel="2" x14ac:dyDescent="0.2">
      <c r="A432" s="57"/>
      <c r="B432" s="58" t="s">
        <v>5</v>
      </c>
      <c r="C432" s="81">
        <v>246749.6</v>
      </c>
      <c r="D432" s="152">
        <v>167</v>
      </c>
      <c r="E432" s="83">
        <v>0</v>
      </c>
      <c r="F432" s="86">
        <v>0</v>
      </c>
      <c r="G432" s="85">
        <f t="shared" si="61"/>
        <v>246749.6</v>
      </c>
      <c r="H432" s="86">
        <f t="shared" si="61"/>
        <v>167</v>
      </c>
    </row>
    <row r="433" spans="1:8" s="154" customFormat="1" ht="11.25" customHeight="1" outlineLevel="2" x14ac:dyDescent="0.2">
      <c r="A433" s="57"/>
      <c r="B433" s="58" t="s">
        <v>6</v>
      </c>
      <c r="C433" s="81">
        <v>246749.6</v>
      </c>
      <c r="D433" s="152">
        <v>167</v>
      </c>
      <c r="E433" s="83">
        <v>-51296.62</v>
      </c>
      <c r="F433" s="86">
        <v>0</v>
      </c>
      <c r="G433" s="85">
        <f t="shared" si="61"/>
        <v>195452.98</v>
      </c>
      <c r="H433" s="86">
        <f t="shared" si="61"/>
        <v>167</v>
      </c>
    </row>
    <row r="434" spans="1:8" s="153" customFormat="1" ht="11.25" customHeight="1" outlineLevel="2" x14ac:dyDescent="0.2">
      <c r="A434" s="57"/>
      <c r="B434" s="58" t="s">
        <v>7</v>
      </c>
      <c r="C434" s="81">
        <v>246749.6</v>
      </c>
      <c r="D434" s="152">
        <v>167</v>
      </c>
      <c r="E434" s="83">
        <v>-78145.570000000007</v>
      </c>
      <c r="F434" s="86">
        <v>0</v>
      </c>
      <c r="G434" s="85">
        <f t="shared" si="61"/>
        <v>168604.03</v>
      </c>
      <c r="H434" s="86">
        <f t="shared" si="61"/>
        <v>167</v>
      </c>
    </row>
    <row r="435" spans="1:8" s="153" customFormat="1" ht="11.25" customHeight="1" outlineLevel="2" x14ac:dyDescent="0.2">
      <c r="A435" s="57"/>
      <c r="B435" s="58" t="s">
        <v>8</v>
      </c>
      <c r="C435" s="81">
        <v>246749.6</v>
      </c>
      <c r="D435" s="152">
        <v>167</v>
      </c>
      <c r="E435" s="83">
        <v>-31568.87</v>
      </c>
      <c r="F435" s="86">
        <v>0</v>
      </c>
      <c r="G435" s="85">
        <f t="shared" si="61"/>
        <v>215180.73</v>
      </c>
      <c r="H435" s="86">
        <f t="shared" si="61"/>
        <v>167</v>
      </c>
    </row>
    <row r="436" spans="1:8" s="153" customFormat="1" ht="11.25" customHeight="1" outlineLevel="2" x14ac:dyDescent="0.2">
      <c r="A436" s="57"/>
      <c r="B436" s="58" t="s">
        <v>9</v>
      </c>
      <c r="C436" s="81">
        <v>246749.6</v>
      </c>
      <c r="D436" s="152">
        <v>167</v>
      </c>
      <c r="E436" s="83">
        <v>-20814.88</v>
      </c>
      <c r="F436" s="86">
        <v>0</v>
      </c>
      <c r="G436" s="85">
        <f t="shared" si="61"/>
        <v>225934.72</v>
      </c>
      <c r="H436" s="86">
        <f t="shared" si="61"/>
        <v>167</v>
      </c>
    </row>
    <row r="437" spans="1:8" s="153" customFormat="1" ht="11.25" customHeight="1" outlineLevel="2" x14ac:dyDescent="0.2">
      <c r="A437" s="57"/>
      <c r="B437" s="58" t="s">
        <v>10</v>
      </c>
      <c r="C437" s="81">
        <v>246749.6</v>
      </c>
      <c r="D437" s="152">
        <v>167</v>
      </c>
      <c r="E437" s="83">
        <v>-20814.88</v>
      </c>
      <c r="F437" s="86">
        <v>0</v>
      </c>
      <c r="G437" s="85">
        <f t="shared" si="61"/>
        <v>225934.72</v>
      </c>
      <c r="H437" s="86">
        <f t="shared" si="61"/>
        <v>167</v>
      </c>
    </row>
    <row r="438" spans="1:8" s="153" customFormat="1" ht="11.25" customHeight="1" outlineLevel="2" x14ac:dyDescent="0.2">
      <c r="A438" s="57"/>
      <c r="B438" s="58" t="s">
        <v>11</v>
      </c>
      <c r="C438" s="81">
        <v>240839.4</v>
      </c>
      <c r="D438" s="152">
        <v>163</v>
      </c>
      <c r="E438" s="83">
        <v>-20814.88</v>
      </c>
      <c r="F438" s="86">
        <v>0</v>
      </c>
      <c r="G438" s="85">
        <f t="shared" si="61"/>
        <v>220024.52</v>
      </c>
      <c r="H438" s="86">
        <f t="shared" si="61"/>
        <v>163</v>
      </c>
    </row>
    <row r="439" spans="1:8" ht="12" customHeight="1" x14ac:dyDescent="0.2">
      <c r="A439" s="155" t="s">
        <v>149</v>
      </c>
      <c r="B439" s="199" t="s">
        <v>150</v>
      </c>
      <c r="C439" s="200"/>
      <c r="D439" s="200"/>
      <c r="E439" s="200"/>
      <c r="F439" s="200"/>
      <c r="G439" s="200"/>
      <c r="H439" s="201"/>
    </row>
    <row r="440" spans="1:8" ht="12" customHeight="1" x14ac:dyDescent="0.2">
      <c r="A440" s="147"/>
      <c r="B440" s="147" t="s">
        <v>233</v>
      </c>
      <c r="C440" s="148">
        <f>SUM(C441:C452)</f>
        <v>3984427</v>
      </c>
      <c r="D440" s="149">
        <f t="shared" ref="D440:H440" si="62">SUM(D441:D452)</f>
        <v>2727</v>
      </c>
      <c r="E440" s="150">
        <f t="shared" si="62"/>
        <v>-335743.49</v>
      </c>
      <c r="F440" s="151">
        <f t="shared" si="62"/>
        <v>0</v>
      </c>
      <c r="G440" s="148">
        <f t="shared" si="62"/>
        <v>3648683.51</v>
      </c>
      <c r="H440" s="149">
        <f t="shared" si="62"/>
        <v>2727</v>
      </c>
    </row>
    <row r="441" spans="1:8" s="154" customFormat="1" ht="11.25" customHeight="1" outlineLevel="2" x14ac:dyDescent="0.2">
      <c r="A441" s="57"/>
      <c r="B441" s="58" t="s">
        <v>14</v>
      </c>
      <c r="C441" s="81">
        <v>331670.31</v>
      </c>
      <c r="D441" s="152">
        <v>227</v>
      </c>
      <c r="E441" s="83">
        <v>-42331.18</v>
      </c>
      <c r="F441" s="86">
        <v>0</v>
      </c>
      <c r="G441" s="85">
        <f t="shared" ref="G441:H452" si="63">C441+E441</f>
        <v>289339.13</v>
      </c>
      <c r="H441" s="86">
        <f t="shared" si="63"/>
        <v>227</v>
      </c>
    </row>
    <row r="442" spans="1:8" s="154" customFormat="1" ht="11.25" customHeight="1" outlineLevel="2" x14ac:dyDescent="0.2">
      <c r="A442" s="57"/>
      <c r="B442" s="58" t="s">
        <v>15</v>
      </c>
      <c r="C442" s="81">
        <v>331670.31</v>
      </c>
      <c r="D442" s="152">
        <v>227</v>
      </c>
      <c r="E442" s="83">
        <v>0</v>
      </c>
      <c r="F442" s="86">
        <v>0</v>
      </c>
      <c r="G442" s="85">
        <f t="shared" si="63"/>
        <v>331670.31</v>
      </c>
      <c r="H442" s="86">
        <f t="shared" si="63"/>
        <v>227</v>
      </c>
    </row>
    <row r="443" spans="1:8" s="154" customFormat="1" ht="11.25" customHeight="1" outlineLevel="2" x14ac:dyDescent="0.2">
      <c r="A443" s="57"/>
      <c r="B443" s="58" t="s">
        <v>16</v>
      </c>
      <c r="C443" s="81">
        <v>331670.31</v>
      </c>
      <c r="D443" s="152">
        <v>227</v>
      </c>
      <c r="E443" s="83">
        <v>0</v>
      </c>
      <c r="F443" s="86">
        <v>0</v>
      </c>
      <c r="G443" s="85">
        <f t="shared" si="63"/>
        <v>331670.31</v>
      </c>
      <c r="H443" s="86">
        <f t="shared" si="63"/>
        <v>227</v>
      </c>
    </row>
    <row r="444" spans="1:8" s="154" customFormat="1" ht="11.25" customHeight="1" outlineLevel="2" x14ac:dyDescent="0.2">
      <c r="A444" s="57"/>
      <c r="B444" s="58" t="s">
        <v>3</v>
      </c>
      <c r="C444" s="81">
        <v>331670.31</v>
      </c>
      <c r="D444" s="152">
        <v>227</v>
      </c>
      <c r="E444" s="83">
        <v>0</v>
      </c>
      <c r="F444" s="86">
        <v>0</v>
      </c>
      <c r="G444" s="85">
        <f t="shared" si="63"/>
        <v>331670.31</v>
      </c>
      <c r="H444" s="86">
        <f t="shared" si="63"/>
        <v>227</v>
      </c>
    </row>
    <row r="445" spans="1:8" s="154" customFormat="1" ht="11.25" customHeight="1" outlineLevel="2" x14ac:dyDescent="0.2">
      <c r="A445" s="57"/>
      <c r="B445" s="58" t="s">
        <v>4</v>
      </c>
      <c r="C445" s="81">
        <v>331670.31</v>
      </c>
      <c r="D445" s="152">
        <v>227</v>
      </c>
      <c r="E445" s="83">
        <v>0</v>
      </c>
      <c r="F445" s="86">
        <v>0</v>
      </c>
      <c r="G445" s="85">
        <f t="shared" si="63"/>
        <v>331670.31</v>
      </c>
      <c r="H445" s="86">
        <f t="shared" si="63"/>
        <v>227</v>
      </c>
    </row>
    <row r="446" spans="1:8" s="154" customFormat="1" ht="11.25" customHeight="1" outlineLevel="2" x14ac:dyDescent="0.2">
      <c r="A446" s="57"/>
      <c r="B446" s="58" t="s">
        <v>5</v>
      </c>
      <c r="C446" s="81">
        <v>331670.31</v>
      </c>
      <c r="D446" s="152">
        <v>227</v>
      </c>
      <c r="E446" s="83">
        <v>-97780.61</v>
      </c>
      <c r="F446" s="86">
        <v>0</v>
      </c>
      <c r="G446" s="85">
        <f t="shared" si="63"/>
        <v>233889.7</v>
      </c>
      <c r="H446" s="86">
        <f t="shared" si="63"/>
        <v>227</v>
      </c>
    </row>
    <row r="447" spans="1:8" s="154" customFormat="1" ht="11.25" customHeight="1" outlineLevel="2" x14ac:dyDescent="0.2">
      <c r="A447" s="57"/>
      <c r="B447" s="58" t="s">
        <v>6</v>
      </c>
      <c r="C447" s="81">
        <v>331670.31</v>
      </c>
      <c r="D447" s="152">
        <v>227</v>
      </c>
      <c r="E447" s="83">
        <v>0</v>
      </c>
      <c r="F447" s="86">
        <v>0</v>
      </c>
      <c r="G447" s="85">
        <f t="shared" si="63"/>
        <v>331670.31</v>
      </c>
      <c r="H447" s="86">
        <f t="shared" si="63"/>
        <v>227</v>
      </c>
    </row>
    <row r="448" spans="1:8" s="153" customFormat="1" ht="11.25" customHeight="1" outlineLevel="2" x14ac:dyDescent="0.2">
      <c r="A448" s="57"/>
      <c r="B448" s="58" t="s">
        <v>7</v>
      </c>
      <c r="C448" s="81">
        <v>331670.31</v>
      </c>
      <c r="D448" s="152">
        <v>227</v>
      </c>
      <c r="E448" s="83">
        <v>-69345.14</v>
      </c>
      <c r="F448" s="86">
        <v>0</v>
      </c>
      <c r="G448" s="85">
        <f t="shared" si="63"/>
        <v>262325.17</v>
      </c>
      <c r="H448" s="86">
        <f t="shared" si="63"/>
        <v>227</v>
      </c>
    </row>
    <row r="449" spans="1:8" s="153" customFormat="1" ht="11.25" customHeight="1" outlineLevel="2" x14ac:dyDescent="0.2">
      <c r="A449" s="57"/>
      <c r="B449" s="58" t="s">
        <v>8</v>
      </c>
      <c r="C449" s="81">
        <v>331670.31</v>
      </c>
      <c r="D449" s="152">
        <v>227</v>
      </c>
      <c r="E449" s="83">
        <v>-39063.230000000003</v>
      </c>
      <c r="F449" s="86">
        <v>0</v>
      </c>
      <c r="G449" s="85">
        <f t="shared" si="63"/>
        <v>292607.08</v>
      </c>
      <c r="H449" s="86">
        <f t="shared" si="63"/>
        <v>227</v>
      </c>
    </row>
    <row r="450" spans="1:8" s="153" customFormat="1" ht="11.25" customHeight="1" outlineLevel="2" x14ac:dyDescent="0.2">
      <c r="A450" s="57"/>
      <c r="B450" s="58" t="s">
        <v>9</v>
      </c>
      <c r="C450" s="81">
        <v>331670.31</v>
      </c>
      <c r="D450" s="152">
        <v>227</v>
      </c>
      <c r="E450" s="83">
        <v>-29074.44</v>
      </c>
      <c r="F450" s="86">
        <v>0</v>
      </c>
      <c r="G450" s="85">
        <f t="shared" si="63"/>
        <v>302595.87</v>
      </c>
      <c r="H450" s="86">
        <f t="shared" si="63"/>
        <v>227</v>
      </c>
    </row>
    <row r="451" spans="1:8" s="153" customFormat="1" ht="11.25" customHeight="1" outlineLevel="2" x14ac:dyDescent="0.2">
      <c r="A451" s="57"/>
      <c r="B451" s="58" t="s">
        <v>10</v>
      </c>
      <c r="C451" s="81">
        <v>331670.31</v>
      </c>
      <c r="D451" s="152">
        <v>227</v>
      </c>
      <c r="E451" s="83">
        <v>-29074.44</v>
      </c>
      <c r="F451" s="86">
        <v>0</v>
      </c>
      <c r="G451" s="85">
        <f t="shared" si="63"/>
        <v>302595.87</v>
      </c>
      <c r="H451" s="86">
        <f t="shared" si="63"/>
        <v>227</v>
      </c>
    </row>
    <row r="452" spans="1:8" s="153" customFormat="1" ht="11.25" customHeight="1" outlineLevel="2" x14ac:dyDescent="0.2">
      <c r="A452" s="57"/>
      <c r="B452" s="58" t="s">
        <v>11</v>
      </c>
      <c r="C452" s="81">
        <v>336053.59</v>
      </c>
      <c r="D452" s="152">
        <v>230</v>
      </c>
      <c r="E452" s="83">
        <v>-29074.45</v>
      </c>
      <c r="F452" s="86">
        <v>0</v>
      </c>
      <c r="G452" s="85">
        <f t="shared" si="63"/>
        <v>306979.14</v>
      </c>
      <c r="H452" s="86">
        <f t="shared" si="63"/>
        <v>230</v>
      </c>
    </row>
    <row r="453" spans="1:8" ht="12" customHeight="1" x14ac:dyDescent="0.2">
      <c r="A453" s="155" t="s">
        <v>202</v>
      </c>
      <c r="B453" s="199" t="s">
        <v>203</v>
      </c>
      <c r="C453" s="200"/>
      <c r="D453" s="200"/>
      <c r="E453" s="200"/>
      <c r="F453" s="200"/>
      <c r="G453" s="200"/>
      <c r="H453" s="201"/>
    </row>
    <row r="454" spans="1:8" ht="12" customHeight="1" x14ac:dyDescent="0.2">
      <c r="A454" s="147"/>
      <c r="B454" s="147" t="s">
        <v>233</v>
      </c>
      <c r="C454" s="148">
        <f>SUM(C455:C466)</f>
        <v>1118256</v>
      </c>
      <c r="D454" s="149">
        <f t="shared" ref="D454:H454" si="64">SUM(D455:D466)</f>
        <v>790</v>
      </c>
      <c r="E454" s="150">
        <f t="shared" si="64"/>
        <v>-396508.67</v>
      </c>
      <c r="F454" s="151">
        <f t="shared" si="64"/>
        <v>-169</v>
      </c>
      <c r="G454" s="148">
        <f t="shared" si="64"/>
        <v>721747.33</v>
      </c>
      <c r="H454" s="149">
        <f t="shared" si="64"/>
        <v>621</v>
      </c>
    </row>
    <row r="455" spans="1:8" s="153" customFormat="1" ht="11.25" customHeight="1" outlineLevel="2" x14ac:dyDescent="0.2">
      <c r="A455" s="57"/>
      <c r="B455" s="58" t="s">
        <v>14</v>
      </c>
      <c r="C455" s="81">
        <v>93423.92</v>
      </c>
      <c r="D455" s="152">
        <v>66</v>
      </c>
      <c r="E455" s="83">
        <v>-13678.94</v>
      </c>
      <c r="F455" s="86">
        <v>-6</v>
      </c>
      <c r="G455" s="85">
        <f t="shared" ref="G455:H466" si="65">C455+E455</f>
        <v>79744.98</v>
      </c>
      <c r="H455" s="86">
        <f t="shared" si="65"/>
        <v>60</v>
      </c>
    </row>
    <row r="456" spans="1:8" s="154" customFormat="1" ht="11.25" customHeight="1" outlineLevel="2" x14ac:dyDescent="0.2">
      <c r="A456" s="57"/>
      <c r="B456" s="58" t="s">
        <v>15</v>
      </c>
      <c r="C456" s="81">
        <v>93423.92</v>
      </c>
      <c r="D456" s="152">
        <v>66</v>
      </c>
      <c r="E456" s="83">
        <v>-83185.179999999993</v>
      </c>
      <c r="F456" s="86">
        <v>-44</v>
      </c>
      <c r="G456" s="85">
        <f t="shared" si="65"/>
        <v>10238.74</v>
      </c>
      <c r="H456" s="86">
        <f t="shared" si="65"/>
        <v>22</v>
      </c>
    </row>
    <row r="457" spans="1:8" s="154" customFormat="1" ht="11.25" customHeight="1" outlineLevel="2" x14ac:dyDescent="0.2">
      <c r="A457" s="57"/>
      <c r="B457" s="58" t="s">
        <v>16</v>
      </c>
      <c r="C457" s="81">
        <v>93423.92</v>
      </c>
      <c r="D457" s="152">
        <v>66</v>
      </c>
      <c r="E457" s="83">
        <v>-21630.01</v>
      </c>
      <c r="F457" s="86">
        <v>-6</v>
      </c>
      <c r="G457" s="85">
        <f t="shared" si="65"/>
        <v>71793.91</v>
      </c>
      <c r="H457" s="86">
        <f t="shared" si="65"/>
        <v>60</v>
      </c>
    </row>
    <row r="458" spans="1:8" s="154" customFormat="1" ht="11.25" customHeight="1" outlineLevel="2" x14ac:dyDescent="0.2">
      <c r="A458" s="57"/>
      <c r="B458" s="58" t="s">
        <v>3</v>
      </c>
      <c r="C458" s="81">
        <v>93423.92</v>
      </c>
      <c r="D458" s="152">
        <v>66</v>
      </c>
      <c r="E458" s="83">
        <v>-18978.87</v>
      </c>
      <c r="F458" s="86">
        <v>-8</v>
      </c>
      <c r="G458" s="85">
        <f t="shared" si="65"/>
        <v>74445.05</v>
      </c>
      <c r="H458" s="86">
        <f t="shared" si="65"/>
        <v>58</v>
      </c>
    </row>
    <row r="459" spans="1:8" s="154" customFormat="1" ht="11.25" customHeight="1" outlineLevel="2" x14ac:dyDescent="0.2">
      <c r="A459" s="57"/>
      <c r="B459" s="58" t="s">
        <v>4</v>
      </c>
      <c r="C459" s="81">
        <v>93423.92</v>
      </c>
      <c r="D459" s="152">
        <v>66</v>
      </c>
      <c r="E459" s="83">
        <v>-25685.89</v>
      </c>
      <c r="F459" s="86">
        <v>-19</v>
      </c>
      <c r="G459" s="85">
        <f t="shared" si="65"/>
        <v>67738.03</v>
      </c>
      <c r="H459" s="86">
        <f t="shared" si="65"/>
        <v>47</v>
      </c>
    </row>
    <row r="460" spans="1:8" s="154" customFormat="1" ht="11.25" customHeight="1" outlineLevel="2" x14ac:dyDescent="0.2">
      <c r="A460" s="57"/>
      <c r="B460" s="58" t="s">
        <v>5</v>
      </c>
      <c r="C460" s="81">
        <v>93423.92</v>
      </c>
      <c r="D460" s="152">
        <v>66</v>
      </c>
      <c r="E460" s="83">
        <v>-49548.69</v>
      </c>
      <c r="F460" s="86">
        <v>-28</v>
      </c>
      <c r="G460" s="85">
        <f t="shared" si="65"/>
        <v>43875.23</v>
      </c>
      <c r="H460" s="86">
        <f t="shared" si="65"/>
        <v>38</v>
      </c>
    </row>
    <row r="461" spans="1:8" s="154" customFormat="1" ht="11.25" customHeight="1" outlineLevel="2" x14ac:dyDescent="0.2">
      <c r="A461" s="57"/>
      <c r="B461" s="58" t="s">
        <v>6</v>
      </c>
      <c r="C461" s="81">
        <v>93423.92</v>
      </c>
      <c r="D461" s="152">
        <v>66</v>
      </c>
      <c r="E461" s="83">
        <v>-5421.67</v>
      </c>
      <c r="F461" s="86">
        <v>10</v>
      </c>
      <c r="G461" s="85">
        <f t="shared" si="65"/>
        <v>88002.25</v>
      </c>
      <c r="H461" s="86">
        <f t="shared" si="65"/>
        <v>76</v>
      </c>
    </row>
    <row r="462" spans="1:8" s="153" customFormat="1" ht="11.25" customHeight="1" outlineLevel="2" x14ac:dyDescent="0.2">
      <c r="A462" s="57"/>
      <c r="B462" s="58" t="s">
        <v>7</v>
      </c>
      <c r="C462" s="81">
        <v>93423.92</v>
      </c>
      <c r="D462" s="152">
        <v>66</v>
      </c>
      <c r="E462" s="83">
        <v>-25656.43</v>
      </c>
      <c r="F462" s="86">
        <v>-10</v>
      </c>
      <c r="G462" s="85">
        <f t="shared" si="65"/>
        <v>67767.490000000005</v>
      </c>
      <c r="H462" s="86">
        <f t="shared" si="65"/>
        <v>56</v>
      </c>
    </row>
    <row r="463" spans="1:8" s="153" customFormat="1" ht="11.25" customHeight="1" outlineLevel="2" x14ac:dyDescent="0.2">
      <c r="A463" s="57"/>
      <c r="B463" s="58" t="s">
        <v>8</v>
      </c>
      <c r="C463" s="81">
        <v>93423.92</v>
      </c>
      <c r="D463" s="152">
        <v>66</v>
      </c>
      <c r="E463" s="83">
        <v>-55719.1</v>
      </c>
      <c r="F463" s="86">
        <v>-17</v>
      </c>
      <c r="G463" s="85">
        <f t="shared" si="65"/>
        <v>37704.82</v>
      </c>
      <c r="H463" s="86">
        <f t="shared" si="65"/>
        <v>49</v>
      </c>
    </row>
    <row r="464" spans="1:8" s="153" customFormat="1" ht="11.25" customHeight="1" outlineLevel="2" x14ac:dyDescent="0.2">
      <c r="A464" s="57"/>
      <c r="B464" s="58" t="s">
        <v>9</v>
      </c>
      <c r="C464" s="81">
        <v>93423.92</v>
      </c>
      <c r="D464" s="152">
        <v>66</v>
      </c>
      <c r="E464" s="83">
        <v>-32334.63</v>
      </c>
      <c r="F464" s="86">
        <v>-14</v>
      </c>
      <c r="G464" s="85">
        <f t="shared" si="65"/>
        <v>61089.29</v>
      </c>
      <c r="H464" s="86">
        <f t="shared" si="65"/>
        <v>52</v>
      </c>
    </row>
    <row r="465" spans="1:8" s="153" customFormat="1" ht="11.25" customHeight="1" outlineLevel="2" x14ac:dyDescent="0.2">
      <c r="A465" s="57"/>
      <c r="B465" s="58" t="s">
        <v>10</v>
      </c>
      <c r="C465" s="81">
        <v>93423.92</v>
      </c>
      <c r="D465" s="152">
        <v>66</v>
      </c>
      <c r="E465" s="83">
        <v>-32334.63</v>
      </c>
      <c r="F465" s="86">
        <v>-14</v>
      </c>
      <c r="G465" s="85">
        <f t="shared" si="65"/>
        <v>61089.29</v>
      </c>
      <c r="H465" s="86">
        <f t="shared" si="65"/>
        <v>52</v>
      </c>
    </row>
    <row r="466" spans="1:8" s="153" customFormat="1" ht="11.25" customHeight="1" outlineLevel="2" x14ac:dyDescent="0.2">
      <c r="A466" s="57"/>
      <c r="B466" s="58" t="s">
        <v>11</v>
      </c>
      <c r="C466" s="81">
        <v>90592.88</v>
      </c>
      <c r="D466" s="152">
        <v>64</v>
      </c>
      <c r="E466" s="83">
        <v>-32334.63</v>
      </c>
      <c r="F466" s="86">
        <v>-13</v>
      </c>
      <c r="G466" s="85">
        <f t="shared" si="65"/>
        <v>58258.25</v>
      </c>
      <c r="H466" s="86">
        <f t="shared" si="65"/>
        <v>51</v>
      </c>
    </row>
    <row r="467" spans="1:8" ht="12" customHeight="1" x14ac:dyDescent="0.2">
      <c r="A467" s="155" t="s">
        <v>206</v>
      </c>
      <c r="B467" s="199" t="s">
        <v>207</v>
      </c>
      <c r="C467" s="200"/>
      <c r="D467" s="200"/>
      <c r="E467" s="200"/>
      <c r="F467" s="200"/>
      <c r="G467" s="200"/>
      <c r="H467" s="201"/>
    </row>
    <row r="468" spans="1:8" ht="12" customHeight="1" x14ac:dyDescent="0.2">
      <c r="A468" s="147"/>
      <c r="B468" s="147" t="s">
        <v>233</v>
      </c>
      <c r="C468" s="148">
        <f>SUM(C469:C480)</f>
        <v>869020</v>
      </c>
      <c r="D468" s="149">
        <f t="shared" ref="D468:H468" si="66">SUM(D469:D480)</f>
        <v>602</v>
      </c>
      <c r="E468" s="150">
        <f t="shared" si="66"/>
        <v>200596.52</v>
      </c>
      <c r="F468" s="151">
        <f t="shared" si="66"/>
        <v>303</v>
      </c>
      <c r="G468" s="148">
        <f t="shared" si="66"/>
        <v>1069616.52</v>
      </c>
      <c r="H468" s="149">
        <f t="shared" si="66"/>
        <v>905</v>
      </c>
    </row>
    <row r="469" spans="1:8" s="154" customFormat="1" ht="11.25" customHeight="1" outlineLevel="2" x14ac:dyDescent="0.2">
      <c r="A469" s="57"/>
      <c r="B469" s="58" t="s">
        <v>14</v>
      </c>
      <c r="C469" s="81">
        <v>72177.740000000005</v>
      </c>
      <c r="D469" s="152">
        <v>50</v>
      </c>
      <c r="E469" s="83">
        <v>0</v>
      </c>
      <c r="F469" s="86">
        <v>0</v>
      </c>
      <c r="G469" s="85">
        <f t="shared" ref="G469:H480" si="67">C469+E469</f>
        <v>72177.740000000005</v>
      </c>
      <c r="H469" s="86">
        <f t="shared" si="67"/>
        <v>50</v>
      </c>
    </row>
    <row r="470" spans="1:8" s="154" customFormat="1" ht="11.25" customHeight="1" outlineLevel="2" x14ac:dyDescent="0.2">
      <c r="A470" s="57"/>
      <c r="B470" s="58" t="s">
        <v>15</v>
      </c>
      <c r="C470" s="81">
        <v>72177.740000000005</v>
      </c>
      <c r="D470" s="152">
        <v>50</v>
      </c>
      <c r="E470" s="83">
        <v>0</v>
      </c>
      <c r="F470" s="86">
        <v>0</v>
      </c>
      <c r="G470" s="85">
        <f t="shared" si="67"/>
        <v>72177.740000000005</v>
      </c>
      <c r="H470" s="86">
        <f t="shared" si="67"/>
        <v>50</v>
      </c>
    </row>
    <row r="471" spans="1:8" s="154" customFormat="1" ht="11.25" customHeight="1" outlineLevel="2" x14ac:dyDescent="0.2">
      <c r="A471" s="57"/>
      <c r="B471" s="58" t="s">
        <v>16</v>
      </c>
      <c r="C471" s="81">
        <v>72177.740000000005</v>
      </c>
      <c r="D471" s="152">
        <v>50</v>
      </c>
      <c r="E471" s="83">
        <v>0</v>
      </c>
      <c r="F471" s="86">
        <v>0</v>
      </c>
      <c r="G471" s="85">
        <f t="shared" si="67"/>
        <v>72177.740000000005</v>
      </c>
      <c r="H471" s="86">
        <f t="shared" si="67"/>
        <v>50</v>
      </c>
    </row>
    <row r="472" spans="1:8" s="154" customFormat="1" ht="11.25" customHeight="1" outlineLevel="2" x14ac:dyDescent="0.2">
      <c r="A472" s="57"/>
      <c r="B472" s="58" t="s">
        <v>3</v>
      </c>
      <c r="C472" s="81">
        <v>72177.740000000005</v>
      </c>
      <c r="D472" s="152">
        <v>50</v>
      </c>
      <c r="E472" s="83">
        <v>0</v>
      </c>
      <c r="F472" s="86">
        <v>0</v>
      </c>
      <c r="G472" s="85">
        <f t="shared" si="67"/>
        <v>72177.740000000005</v>
      </c>
      <c r="H472" s="86">
        <f t="shared" si="67"/>
        <v>50</v>
      </c>
    </row>
    <row r="473" spans="1:8" s="154" customFormat="1" ht="11.25" customHeight="1" outlineLevel="2" x14ac:dyDescent="0.2">
      <c r="A473" s="57"/>
      <c r="B473" s="58" t="s">
        <v>4</v>
      </c>
      <c r="C473" s="81">
        <v>72177.740000000005</v>
      </c>
      <c r="D473" s="152">
        <v>50</v>
      </c>
      <c r="E473" s="83">
        <v>0</v>
      </c>
      <c r="F473" s="86">
        <v>0</v>
      </c>
      <c r="G473" s="85">
        <f t="shared" si="67"/>
        <v>72177.740000000005</v>
      </c>
      <c r="H473" s="86">
        <f t="shared" si="67"/>
        <v>50</v>
      </c>
    </row>
    <row r="474" spans="1:8" s="154" customFormat="1" ht="11.25" customHeight="1" outlineLevel="2" x14ac:dyDescent="0.2">
      <c r="A474" s="57"/>
      <c r="B474" s="58" t="s">
        <v>5</v>
      </c>
      <c r="C474" s="81">
        <v>72177.740000000005</v>
      </c>
      <c r="D474" s="152">
        <v>50</v>
      </c>
      <c r="E474" s="83">
        <v>0</v>
      </c>
      <c r="F474" s="86">
        <v>0</v>
      </c>
      <c r="G474" s="85">
        <f t="shared" si="67"/>
        <v>72177.740000000005</v>
      </c>
      <c r="H474" s="86">
        <f t="shared" si="67"/>
        <v>50</v>
      </c>
    </row>
    <row r="475" spans="1:8" s="154" customFormat="1" ht="11.25" customHeight="1" outlineLevel="2" x14ac:dyDescent="0.2">
      <c r="A475" s="57"/>
      <c r="B475" s="58" t="s">
        <v>6</v>
      </c>
      <c r="C475" s="81">
        <v>88824.11</v>
      </c>
      <c r="D475" s="152">
        <v>75</v>
      </c>
      <c r="E475" s="83">
        <v>0</v>
      </c>
      <c r="F475" s="86">
        <v>0</v>
      </c>
      <c r="G475" s="85">
        <f t="shared" si="67"/>
        <v>88824.11</v>
      </c>
      <c r="H475" s="86">
        <f t="shared" si="67"/>
        <v>75</v>
      </c>
    </row>
    <row r="476" spans="1:8" s="153" customFormat="1" ht="11.25" customHeight="1" outlineLevel="2" x14ac:dyDescent="0.2">
      <c r="A476" s="57"/>
      <c r="B476" s="58" t="s">
        <v>7</v>
      </c>
      <c r="C476" s="81">
        <v>68848.460000000006</v>
      </c>
      <c r="D476" s="152">
        <v>45</v>
      </c>
      <c r="E476" s="83">
        <v>5848.85</v>
      </c>
      <c r="F476" s="86">
        <v>9</v>
      </c>
      <c r="G476" s="85">
        <f t="shared" si="67"/>
        <v>74697.31</v>
      </c>
      <c r="H476" s="86">
        <f t="shared" si="67"/>
        <v>54</v>
      </c>
    </row>
    <row r="477" spans="1:8" s="153" customFormat="1" ht="11.25" customHeight="1" outlineLevel="2" x14ac:dyDescent="0.2">
      <c r="A477" s="57"/>
      <c r="B477" s="58" t="s">
        <v>8</v>
      </c>
      <c r="C477" s="81">
        <v>68848.460000000006</v>
      </c>
      <c r="D477" s="152">
        <v>45</v>
      </c>
      <c r="E477" s="83">
        <v>136776.07</v>
      </c>
      <c r="F477" s="86">
        <v>206</v>
      </c>
      <c r="G477" s="85">
        <f t="shared" si="67"/>
        <v>205624.53</v>
      </c>
      <c r="H477" s="86">
        <f t="shared" si="67"/>
        <v>251</v>
      </c>
    </row>
    <row r="478" spans="1:8" s="153" customFormat="1" ht="11.25" customHeight="1" outlineLevel="2" x14ac:dyDescent="0.2">
      <c r="A478" s="57"/>
      <c r="B478" s="58" t="s">
        <v>9</v>
      </c>
      <c r="C478" s="81">
        <v>68848.460000000006</v>
      </c>
      <c r="D478" s="152">
        <v>45</v>
      </c>
      <c r="E478" s="83">
        <v>19323.87</v>
      </c>
      <c r="F478" s="86">
        <v>29</v>
      </c>
      <c r="G478" s="85">
        <f t="shared" si="67"/>
        <v>88172.33</v>
      </c>
      <c r="H478" s="86">
        <f t="shared" si="67"/>
        <v>74</v>
      </c>
    </row>
    <row r="479" spans="1:8" s="153" customFormat="1" ht="11.25" customHeight="1" outlineLevel="2" x14ac:dyDescent="0.2">
      <c r="A479" s="57"/>
      <c r="B479" s="58" t="s">
        <v>10</v>
      </c>
      <c r="C479" s="81">
        <v>68848.460000000006</v>
      </c>
      <c r="D479" s="152">
        <v>45</v>
      </c>
      <c r="E479" s="83">
        <v>19323.87</v>
      </c>
      <c r="F479" s="86">
        <v>29</v>
      </c>
      <c r="G479" s="85">
        <f t="shared" si="67"/>
        <v>88172.33</v>
      </c>
      <c r="H479" s="86">
        <f t="shared" si="67"/>
        <v>74</v>
      </c>
    </row>
    <row r="480" spans="1:8" s="153" customFormat="1" ht="11.25" customHeight="1" outlineLevel="2" x14ac:dyDescent="0.2">
      <c r="A480" s="57"/>
      <c r="B480" s="58" t="s">
        <v>11</v>
      </c>
      <c r="C480" s="81">
        <v>71735.61</v>
      </c>
      <c r="D480" s="152">
        <v>47</v>
      </c>
      <c r="E480" s="83">
        <v>19323.86</v>
      </c>
      <c r="F480" s="86">
        <v>30</v>
      </c>
      <c r="G480" s="85">
        <f t="shared" si="67"/>
        <v>91059.47</v>
      </c>
      <c r="H480" s="86">
        <f t="shared" si="67"/>
        <v>77</v>
      </c>
    </row>
    <row r="481" spans="1:8" ht="12" customHeight="1" x14ac:dyDescent="0.2">
      <c r="A481" s="155" t="s">
        <v>208</v>
      </c>
      <c r="B481" s="199" t="s">
        <v>209</v>
      </c>
      <c r="C481" s="200"/>
      <c r="D481" s="200"/>
      <c r="E481" s="200"/>
      <c r="F481" s="200"/>
      <c r="G481" s="200"/>
      <c r="H481" s="201"/>
    </row>
    <row r="482" spans="1:8" ht="12" customHeight="1" x14ac:dyDescent="0.2">
      <c r="A482" s="147"/>
      <c r="B482" s="147" t="s">
        <v>233</v>
      </c>
      <c r="C482" s="148">
        <f>SUM(C483:C494)</f>
        <v>1664018</v>
      </c>
      <c r="D482" s="149">
        <f t="shared" ref="D482:H482" si="68">SUM(D483:D494)</f>
        <v>1135</v>
      </c>
      <c r="E482" s="150">
        <f t="shared" si="68"/>
        <v>-535756.59</v>
      </c>
      <c r="F482" s="151">
        <f t="shared" si="68"/>
        <v>-183</v>
      </c>
      <c r="G482" s="148">
        <f t="shared" si="68"/>
        <v>1128261.4099999999</v>
      </c>
      <c r="H482" s="149">
        <f t="shared" si="68"/>
        <v>952</v>
      </c>
    </row>
    <row r="483" spans="1:8" s="153" customFormat="1" ht="11.25" customHeight="1" outlineLevel="2" x14ac:dyDescent="0.2">
      <c r="A483" s="57"/>
      <c r="B483" s="58" t="s">
        <v>14</v>
      </c>
      <c r="C483" s="81">
        <v>139279.04000000001</v>
      </c>
      <c r="D483" s="152">
        <v>95</v>
      </c>
      <c r="E483" s="83">
        <v>-77516.2</v>
      </c>
      <c r="F483" s="86">
        <v>-27</v>
      </c>
      <c r="G483" s="85">
        <f t="shared" ref="G483:H494" si="69">C483+E483</f>
        <v>61762.84</v>
      </c>
      <c r="H483" s="86">
        <f t="shared" si="69"/>
        <v>68</v>
      </c>
    </row>
    <row r="484" spans="1:8" s="153" customFormat="1" ht="11.25" customHeight="1" outlineLevel="2" x14ac:dyDescent="0.2">
      <c r="A484" s="57"/>
      <c r="B484" s="58" t="s">
        <v>15</v>
      </c>
      <c r="C484" s="81">
        <v>139279.04000000001</v>
      </c>
      <c r="D484" s="152">
        <v>95</v>
      </c>
      <c r="E484" s="83">
        <v>-36186.019999999997</v>
      </c>
      <c r="F484" s="86">
        <v>-13</v>
      </c>
      <c r="G484" s="85">
        <f t="shared" si="69"/>
        <v>103093.02</v>
      </c>
      <c r="H484" s="86">
        <f t="shared" si="69"/>
        <v>82</v>
      </c>
    </row>
    <row r="485" spans="1:8" s="153" customFormat="1" ht="11.25" customHeight="1" outlineLevel="2" x14ac:dyDescent="0.2">
      <c r="A485" s="57"/>
      <c r="B485" s="58" t="s">
        <v>16</v>
      </c>
      <c r="C485" s="81">
        <v>139279.04000000001</v>
      </c>
      <c r="D485" s="152">
        <v>95</v>
      </c>
      <c r="E485" s="83">
        <v>-29711.43</v>
      </c>
      <c r="F485" s="86">
        <v>-10</v>
      </c>
      <c r="G485" s="85">
        <f t="shared" si="69"/>
        <v>109567.61</v>
      </c>
      <c r="H485" s="86">
        <f t="shared" si="69"/>
        <v>85</v>
      </c>
    </row>
    <row r="486" spans="1:8" s="154" customFormat="1" ht="11.25" customHeight="1" outlineLevel="2" x14ac:dyDescent="0.2">
      <c r="A486" s="57"/>
      <c r="B486" s="58" t="s">
        <v>3</v>
      </c>
      <c r="C486" s="81">
        <v>139279.04000000001</v>
      </c>
      <c r="D486" s="152">
        <v>95</v>
      </c>
      <c r="E486" s="83">
        <v>-33299.910000000003</v>
      </c>
      <c r="F486" s="86">
        <v>-11</v>
      </c>
      <c r="G486" s="85">
        <f t="shared" si="69"/>
        <v>105979.13</v>
      </c>
      <c r="H486" s="86">
        <f t="shared" si="69"/>
        <v>84</v>
      </c>
    </row>
    <row r="487" spans="1:8" s="154" customFormat="1" ht="11.25" customHeight="1" outlineLevel="2" x14ac:dyDescent="0.2">
      <c r="A487" s="57"/>
      <c r="B487" s="58" t="s">
        <v>4</v>
      </c>
      <c r="C487" s="81">
        <v>139279.04000000001</v>
      </c>
      <c r="D487" s="152">
        <v>95</v>
      </c>
      <c r="E487" s="83">
        <v>-58488.28</v>
      </c>
      <c r="F487" s="86">
        <v>-19</v>
      </c>
      <c r="G487" s="85">
        <f t="shared" si="69"/>
        <v>80790.759999999995</v>
      </c>
      <c r="H487" s="86">
        <f t="shared" si="69"/>
        <v>76</v>
      </c>
    </row>
    <row r="488" spans="1:8" s="154" customFormat="1" ht="11.25" customHeight="1" outlineLevel="2" x14ac:dyDescent="0.2">
      <c r="A488" s="57"/>
      <c r="B488" s="58" t="s">
        <v>5</v>
      </c>
      <c r="C488" s="81">
        <v>139279.04000000001</v>
      </c>
      <c r="D488" s="152">
        <v>95</v>
      </c>
      <c r="E488" s="83">
        <v>-64779.77</v>
      </c>
      <c r="F488" s="86">
        <v>-22</v>
      </c>
      <c r="G488" s="85">
        <f t="shared" si="69"/>
        <v>74499.27</v>
      </c>
      <c r="H488" s="86">
        <f t="shared" si="69"/>
        <v>73</v>
      </c>
    </row>
    <row r="489" spans="1:8" s="154" customFormat="1" ht="11.25" customHeight="1" outlineLevel="2" x14ac:dyDescent="0.2">
      <c r="A489" s="57"/>
      <c r="B489" s="58" t="s">
        <v>6</v>
      </c>
      <c r="C489" s="81">
        <v>139279.04000000001</v>
      </c>
      <c r="D489" s="152">
        <v>95</v>
      </c>
      <c r="E489" s="83">
        <v>-42578.9</v>
      </c>
      <c r="F489" s="86">
        <v>-14</v>
      </c>
      <c r="G489" s="85">
        <f t="shared" si="69"/>
        <v>96700.14</v>
      </c>
      <c r="H489" s="86">
        <f t="shared" si="69"/>
        <v>81</v>
      </c>
    </row>
    <row r="490" spans="1:8" s="154" customFormat="1" ht="11.25" customHeight="1" outlineLevel="2" x14ac:dyDescent="0.2">
      <c r="A490" s="57"/>
      <c r="B490" s="58" t="s">
        <v>7</v>
      </c>
      <c r="C490" s="81">
        <v>139279.04000000001</v>
      </c>
      <c r="D490" s="152">
        <v>95</v>
      </c>
      <c r="E490" s="83">
        <v>-45336.32</v>
      </c>
      <c r="F490" s="86">
        <v>-15</v>
      </c>
      <c r="G490" s="85">
        <f t="shared" si="69"/>
        <v>93942.720000000001</v>
      </c>
      <c r="H490" s="86">
        <f t="shared" si="69"/>
        <v>80</v>
      </c>
    </row>
    <row r="491" spans="1:8" s="154" customFormat="1" ht="11.25" customHeight="1" outlineLevel="2" x14ac:dyDescent="0.2">
      <c r="A491" s="57"/>
      <c r="B491" s="58" t="s">
        <v>8</v>
      </c>
      <c r="C491" s="81">
        <v>139279.04000000001</v>
      </c>
      <c r="D491" s="152">
        <v>95</v>
      </c>
      <c r="E491" s="83">
        <v>-19418.47</v>
      </c>
      <c r="F491" s="86">
        <v>-7</v>
      </c>
      <c r="G491" s="85">
        <f t="shared" si="69"/>
        <v>119860.57</v>
      </c>
      <c r="H491" s="86">
        <f t="shared" si="69"/>
        <v>88</v>
      </c>
    </row>
    <row r="492" spans="1:8" s="153" customFormat="1" ht="11.25" customHeight="1" outlineLevel="2" x14ac:dyDescent="0.2">
      <c r="A492" s="57"/>
      <c r="B492" s="58" t="s">
        <v>9</v>
      </c>
      <c r="C492" s="81">
        <v>139279.04000000001</v>
      </c>
      <c r="D492" s="152">
        <v>95</v>
      </c>
      <c r="E492" s="83">
        <v>-42813.760000000002</v>
      </c>
      <c r="F492" s="86">
        <v>-15</v>
      </c>
      <c r="G492" s="85">
        <f t="shared" si="69"/>
        <v>96465.279999999999</v>
      </c>
      <c r="H492" s="86">
        <f t="shared" si="69"/>
        <v>80</v>
      </c>
    </row>
    <row r="493" spans="1:8" s="153" customFormat="1" ht="11.25" customHeight="1" outlineLevel="2" x14ac:dyDescent="0.2">
      <c r="A493" s="57"/>
      <c r="B493" s="58" t="s">
        <v>10</v>
      </c>
      <c r="C493" s="81">
        <v>139279.04000000001</v>
      </c>
      <c r="D493" s="152">
        <v>95</v>
      </c>
      <c r="E493" s="83">
        <v>-42813.760000000002</v>
      </c>
      <c r="F493" s="86">
        <v>-15</v>
      </c>
      <c r="G493" s="85">
        <f t="shared" si="69"/>
        <v>96465.279999999999</v>
      </c>
      <c r="H493" s="86">
        <f t="shared" si="69"/>
        <v>80</v>
      </c>
    </row>
    <row r="494" spans="1:8" s="153" customFormat="1" ht="11.25" customHeight="1" outlineLevel="2" x14ac:dyDescent="0.2">
      <c r="A494" s="57"/>
      <c r="B494" s="58" t="s">
        <v>11</v>
      </c>
      <c r="C494" s="81">
        <v>131948.56</v>
      </c>
      <c r="D494" s="152">
        <v>90</v>
      </c>
      <c r="E494" s="83">
        <v>-42813.77</v>
      </c>
      <c r="F494" s="86">
        <v>-15</v>
      </c>
      <c r="G494" s="85">
        <f t="shared" si="69"/>
        <v>89134.79</v>
      </c>
      <c r="H494" s="86">
        <f t="shared" si="69"/>
        <v>75</v>
      </c>
    </row>
    <row r="495" spans="1:8" ht="12" customHeight="1" x14ac:dyDescent="0.2">
      <c r="A495" s="155" t="s">
        <v>212</v>
      </c>
      <c r="B495" s="199" t="s">
        <v>213</v>
      </c>
      <c r="C495" s="200"/>
      <c r="D495" s="200"/>
      <c r="E495" s="200"/>
      <c r="F495" s="200"/>
      <c r="G495" s="200"/>
      <c r="H495" s="201"/>
    </row>
    <row r="496" spans="1:8" ht="12" customHeight="1" x14ac:dyDescent="0.2">
      <c r="A496" s="147"/>
      <c r="B496" s="147" t="s">
        <v>233</v>
      </c>
      <c r="C496" s="148">
        <f>SUM(C497:C508)</f>
        <v>287929</v>
      </c>
      <c r="D496" s="149">
        <f t="shared" ref="D496:H496" si="70">SUM(D497:D508)</f>
        <v>210</v>
      </c>
      <c r="E496" s="150">
        <f t="shared" si="70"/>
        <v>-119482.12</v>
      </c>
      <c r="F496" s="151">
        <f t="shared" si="70"/>
        <v>-66</v>
      </c>
      <c r="G496" s="148">
        <f t="shared" si="70"/>
        <v>168446.88</v>
      </c>
      <c r="H496" s="149">
        <f t="shared" si="70"/>
        <v>144</v>
      </c>
    </row>
    <row r="497" spans="1:8" s="153" customFormat="1" ht="11.25" customHeight="1" outlineLevel="2" x14ac:dyDescent="0.2">
      <c r="A497" s="57"/>
      <c r="B497" s="58" t="s">
        <v>14</v>
      </c>
      <c r="C497" s="81">
        <v>24679.63</v>
      </c>
      <c r="D497" s="152">
        <v>18</v>
      </c>
      <c r="E497" s="83">
        <v>-10642.39</v>
      </c>
      <c r="F497" s="86">
        <v>0</v>
      </c>
      <c r="G497" s="85">
        <f t="shared" ref="G497:H508" si="71">C497+E497</f>
        <v>14037.24</v>
      </c>
      <c r="H497" s="86">
        <f t="shared" si="71"/>
        <v>18</v>
      </c>
    </row>
    <row r="498" spans="1:8" s="153" customFormat="1" ht="11.25" customHeight="1" outlineLevel="2" x14ac:dyDescent="0.2">
      <c r="A498" s="57"/>
      <c r="B498" s="58" t="s">
        <v>15</v>
      </c>
      <c r="C498" s="81">
        <v>24679.63</v>
      </c>
      <c r="D498" s="152">
        <v>18</v>
      </c>
      <c r="E498" s="83">
        <v>-21078.16</v>
      </c>
      <c r="F498" s="86">
        <v>-15</v>
      </c>
      <c r="G498" s="85">
        <f t="shared" si="71"/>
        <v>3601.47</v>
      </c>
      <c r="H498" s="86">
        <f t="shared" si="71"/>
        <v>3</v>
      </c>
    </row>
    <row r="499" spans="1:8" s="154" customFormat="1" ht="11.25" customHeight="1" outlineLevel="2" x14ac:dyDescent="0.2">
      <c r="A499" s="57"/>
      <c r="B499" s="58" t="s">
        <v>16</v>
      </c>
      <c r="C499" s="81">
        <v>24679.63</v>
      </c>
      <c r="D499" s="152">
        <v>18</v>
      </c>
      <c r="E499" s="83">
        <v>-10321.33</v>
      </c>
      <c r="F499" s="86">
        <v>-5</v>
      </c>
      <c r="G499" s="85">
        <f t="shared" si="71"/>
        <v>14358.3</v>
      </c>
      <c r="H499" s="86">
        <f t="shared" si="71"/>
        <v>13</v>
      </c>
    </row>
    <row r="500" spans="1:8" s="154" customFormat="1" ht="11.25" customHeight="1" outlineLevel="2" x14ac:dyDescent="0.2">
      <c r="A500" s="57"/>
      <c r="B500" s="58" t="s">
        <v>3</v>
      </c>
      <c r="C500" s="81">
        <v>24679.63</v>
      </c>
      <c r="D500" s="152">
        <v>18</v>
      </c>
      <c r="E500" s="83">
        <v>-5114.59</v>
      </c>
      <c r="F500" s="86">
        <v>-4</v>
      </c>
      <c r="G500" s="85">
        <f t="shared" si="71"/>
        <v>19565.04</v>
      </c>
      <c r="H500" s="86">
        <f t="shared" si="71"/>
        <v>14</v>
      </c>
    </row>
    <row r="501" spans="1:8" s="154" customFormat="1" ht="11.25" customHeight="1" outlineLevel="2" x14ac:dyDescent="0.2">
      <c r="A501" s="57"/>
      <c r="B501" s="58" t="s">
        <v>4</v>
      </c>
      <c r="C501" s="81">
        <v>24679.63</v>
      </c>
      <c r="D501" s="152">
        <v>18</v>
      </c>
      <c r="E501" s="83">
        <v>0</v>
      </c>
      <c r="F501" s="86">
        <v>0</v>
      </c>
      <c r="G501" s="85">
        <f t="shared" si="71"/>
        <v>24679.63</v>
      </c>
      <c r="H501" s="86">
        <f t="shared" si="71"/>
        <v>18</v>
      </c>
    </row>
    <row r="502" spans="1:8" s="154" customFormat="1" ht="11.25" customHeight="1" outlineLevel="2" x14ac:dyDescent="0.2">
      <c r="A502" s="57"/>
      <c r="B502" s="58" t="s">
        <v>5</v>
      </c>
      <c r="C502" s="81">
        <v>24679.63</v>
      </c>
      <c r="D502" s="152">
        <v>18</v>
      </c>
      <c r="E502" s="83">
        <v>-11170.05</v>
      </c>
      <c r="F502" s="86">
        <v>-5</v>
      </c>
      <c r="G502" s="85">
        <f t="shared" si="71"/>
        <v>13509.58</v>
      </c>
      <c r="H502" s="86">
        <f t="shared" si="71"/>
        <v>13</v>
      </c>
    </row>
    <row r="503" spans="1:8" s="154" customFormat="1" ht="11.25" customHeight="1" outlineLevel="2" x14ac:dyDescent="0.2">
      <c r="A503" s="57"/>
      <c r="B503" s="58" t="s">
        <v>6</v>
      </c>
      <c r="C503" s="81">
        <v>24679.63</v>
      </c>
      <c r="D503" s="152">
        <v>18</v>
      </c>
      <c r="E503" s="83">
        <v>-13945.12</v>
      </c>
      <c r="F503" s="86">
        <v>-10</v>
      </c>
      <c r="G503" s="85">
        <f t="shared" si="71"/>
        <v>10734.51</v>
      </c>
      <c r="H503" s="86">
        <f t="shared" si="71"/>
        <v>8</v>
      </c>
    </row>
    <row r="504" spans="1:8" s="154" customFormat="1" ht="11.25" customHeight="1" outlineLevel="2" x14ac:dyDescent="0.2">
      <c r="A504" s="57"/>
      <c r="B504" s="58" t="s">
        <v>7</v>
      </c>
      <c r="C504" s="81">
        <v>24679.63</v>
      </c>
      <c r="D504" s="152">
        <v>18</v>
      </c>
      <c r="E504" s="83">
        <v>-11170.05</v>
      </c>
      <c r="F504" s="86">
        <v>-5</v>
      </c>
      <c r="G504" s="85">
        <f t="shared" si="71"/>
        <v>13509.58</v>
      </c>
      <c r="H504" s="86">
        <f t="shared" si="71"/>
        <v>13</v>
      </c>
    </row>
    <row r="505" spans="1:8" s="154" customFormat="1" ht="11.25" customHeight="1" outlineLevel="2" x14ac:dyDescent="0.2">
      <c r="A505" s="57"/>
      <c r="B505" s="58" t="s">
        <v>8</v>
      </c>
      <c r="C505" s="81">
        <v>24679.63</v>
      </c>
      <c r="D505" s="152">
        <v>18</v>
      </c>
      <c r="E505" s="83">
        <v>-12339.82</v>
      </c>
      <c r="F505" s="86">
        <v>-10</v>
      </c>
      <c r="G505" s="85">
        <f t="shared" si="71"/>
        <v>12339.81</v>
      </c>
      <c r="H505" s="86">
        <f t="shared" si="71"/>
        <v>8</v>
      </c>
    </row>
    <row r="506" spans="1:8" s="153" customFormat="1" ht="11.25" customHeight="1" outlineLevel="2" x14ac:dyDescent="0.2">
      <c r="A506" s="57"/>
      <c r="B506" s="58" t="s">
        <v>9</v>
      </c>
      <c r="C506" s="81">
        <v>24679.63</v>
      </c>
      <c r="D506" s="152">
        <v>18</v>
      </c>
      <c r="E506" s="83">
        <v>-7900.2</v>
      </c>
      <c r="F506" s="86">
        <v>-4</v>
      </c>
      <c r="G506" s="85">
        <f t="shared" si="71"/>
        <v>16779.43</v>
      </c>
      <c r="H506" s="86">
        <f t="shared" si="71"/>
        <v>14</v>
      </c>
    </row>
    <row r="507" spans="1:8" s="153" customFormat="1" ht="11.25" customHeight="1" outlineLevel="2" x14ac:dyDescent="0.2">
      <c r="A507" s="57"/>
      <c r="B507" s="58" t="s">
        <v>10</v>
      </c>
      <c r="C507" s="81">
        <v>24679.63</v>
      </c>
      <c r="D507" s="152">
        <v>18</v>
      </c>
      <c r="E507" s="83">
        <v>-7900.2</v>
      </c>
      <c r="F507" s="86">
        <v>-4</v>
      </c>
      <c r="G507" s="85">
        <f t="shared" si="71"/>
        <v>16779.43</v>
      </c>
      <c r="H507" s="86">
        <f t="shared" si="71"/>
        <v>14</v>
      </c>
    </row>
    <row r="508" spans="1:8" s="153" customFormat="1" ht="11.25" customHeight="1" outlineLevel="2" x14ac:dyDescent="0.2">
      <c r="A508" s="57"/>
      <c r="B508" s="58" t="s">
        <v>11</v>
      </c>
      <c r="C508" s="81">
        <v>16453.07</v>
      </c>
      <c r="D508" s="152">
        <v>12</v>
      </c>
      <c r="E508" s="83">
        <v>-7900.21</v>
      </c>
      <c r="F508" s="86">
        <v>-4</v>
      </c>
      <c r="G508" s="85">
        <f t="shared" si="71"/>
        <v>8552.86</v>
      </c>
      <c r="H508" s="86">
        <f t="shared" si="71"/>
        <v>8</v>
      </c>
    </row>
    <row r="509" spans="1:8" ht="12" customHeight="1" x14ac:dyDescent="0.2">
      <c r="A509" s="155" t="s">
        <v>216</v>
      </c>
      <c r="B509" s="199" t="s">
        <v>217</v>
      </c>
      <c r="C509" s="200"/>
      <c r="D509" s="200"/>
      <c r="E509" s="200"/>
      <c r="F509" s="200"/>
      <c r="G509" s="200"/>
      <c r="H509" s="201"/>
    </row>
    <row r="510" spans="1:8" ht="12" customHeight="1" x14ac:dyDescent="0.2">
      <c r="A510" s="147"/>
      <c r="B510" s="147" t="s">
        <v>233</v>
      </c>
      <c r="C510" s="148">
        <f>SUM(C511:C522)</f>
        <v>109687</v>
      </c>
      <c r="D510" s="149">
        <f t="shared" ref="D510:H510" si="72">SUM(D511:D522)</f>
        <v>80</v>
      </c>
      <c r="E510" s="150">
        <f t="shared" si="72"/>
        <v>-109687</v>
      </c>
      <c r="F510" s="151">
        <f t="shared" si="72"/>
        <v>-80</v>
      </c>
      <c r="G510" s="148">
        <f t="shared" si="72"/>
        <v>0</v>
      </c>
      <c r="H510" s="149">
        <f t="shared" si="72"/>
        <v>0</v>
      </c>
    </row>
    <row r="511" spans="1:8" s="153" customFormat="1" ht="11.25" customHeight="1" outlineLevel="2" x14ac:dyDescent="0.2">
      <c r="A511" s="57"/>
      <c r="B511" s="58" t="s">
        <v>14</v>
      </c>
      <c r="C511" s="81">
        <v>9597.61</v>
      </c>
      <c r="D511" s="152">
        <v>7</v>
      </c>
      <c r="E511" s="83">
        <v>-9597.61</v>
      </c>
      <c r="F511" s="86">
        <v>-7</v>
      </c>
      <c r="G511" s="85">
        <f t="shared" ref="G511:H522" si="73">C511+E511</f>
        <v>0</v>
      </c>
      <c r="H511" s="86">
        <f t="shared" si="73"/>
        <v>0</v>
      </c>
    </row>
    <row r="512" spans="1:8" s="153" customFormat="1" ht="11.25" customHeight="1" outlineLevel="2" x14ac:dyDescent="0.2">
      <c r="A512" s="57"/>
      <c r="B512" s="58" t="s">
        <v>15</v>
      </c>
      <c r="C512" s="81">
        <v>9597.61</v>
      </c>
      <c r="D512" s="152">
        <v>7</v>
      </c>
      <c r="E512" s="83">
        <v>-9597.61</v>
      </c>
      <c r="F512" s="86">
        <v>-7</v>
      </c>
      <c r="G512" s="85">
        <f t="shared" si="73"/>
        <v>0</v>
      </c>
      <c r="H512" s="86">
        <f t="shared" si="73"/>
        <v>0</v>
      </c>
    </row>
    <row r="513" spans="1:8" s="154" customFormat="1" ht="11.25" customHeight="1" outlineLevel="2" x14ac:dyDescent="0.2">
      <c r="A513" s="57"/>
      <c r="B513" s="58" t="s">
        <v>16</v>
      </c>
      <c r="C513" s="81">
        <v>9597.61</v>
      </c>
      <c r="D513" s="152">
        <v>7</v>
      </c>
      <c r="E513" s="83">
        <v>-9597.61</v>
      </c>
      <c r="F513" s="86">
        <v>-7</v>
      </c>
      <c r="G513" s="85">
        <f t="shared" si="73"/>
        <v>0</v>
      </c>
      <c r="H513" s="86">
        <f t="shared" si="73"/>
        <v>0</v>
      </c>
    </row>
    <row r="514" spans="1:8" s="154" customFormat="1" ht="11.25" customHeight="1" outlineLevel="2" x14ac:dyDescent="0.2">
      <c r="A514" s="57"/>
      <c r="B514" s="58" t="s">
        <v>3</v>
      </c>
      <c r="C514" s="81">
        <v>9597.61</v>
      </c>
      <c r="D514" s="152">
        <v>7</v>
      </c>
      <c r="E514" s="83">
        <v>-9597.61</v>
      </c>
      <c r="F514" s="86">
        <v>-7</v>
      </c>
      <c r="G514" s="85">
        <f t="shared" si="73"/>
        <v>0</v>
      </c>
      <c r="H514" s="86">
        <f t="shared" si="73"/>
        <v>0</v>
      </c>
    </row>
    <row r="515" spans="1:8" s="154" customFormat="1" ht="11.25" customHeight="1" outlineLevel="2" x14ac:dyDescent="0.2">
      <c r="A515" s="57"/>
      <c r="B515" s="58" t="s">
        <v>4</v>
      </c>
      <c r="C515" s="81">
        <v>9597.61</v>
      </c>
      <c r="D515" s="152">
        <v>7</v>
      </c>
      <c r="E515" s="83">
        <v>-9597.61</v>
      </c>
      <c r="F515" s="86">
        <v>-7</v>
      </c>
      <c r="G515" s="85">
        <f t="shared" si="73"/>
        <v>0</v>
      </c>
      <c r="H515" s="86">
        <f t="shared" si="73"/>
        <v>0</v>
      </c>
    </row>
    <row r="516" spans="1:8" s="154" customFormat="1" ht="11.25" customHeight="1" outlineLevel="2" x14ac:dyDescent="0.2">
      <c r="A516" s="57"/>
      <c r="B516" s="58" t="s">
        <v>5</v>
      </c>
      <c r="C516" s="81">
        <v>9597.61</v>
      </c>
      <c r="D516" s="152">
        <v>7</v>
      </c>
      <c r="E516" s="83">
        <v>-9597.61</v>
      </c>
      <c r="F516" s="86">
        <v>-7</v>
      </c>
      <c r="G516" s="85">
        <f t="shared" si="73"/>
        <v>0</v>
      </c>
      <c r="H516" s="86">
        <f t="shared" si="73"/>
        <v>0</v>
      </c>
    </row>
    <row r="517" spans="1:8" s="154" customFormat="1" ht="11.25" customHeight="1" outlineLevel="2" x14ac:dyDescent="0.2">
      <c r="A517" s="57"/>
      <c r="B517" s="58" t="s">
        <v>6</v>
      </c>
      <c r="C517" s="81">
        <v>9597.61</v>
      </c>
      <c r="D517" s="152">
        <v>7</v>
      </c>
      <c r="E517" s="83">
        <v>-9597.61</v>
      </c>
      <c r="F517" s="86">
        <v>-7</v>
      </c>
      <c r="G517" s="85">
        <f t="shared" si="73"/>
        <v>0</v>
      </c>
      <c r="H517" s="86">
        <f t="shared" si="73"/>
        <v>0</v>
      </c>
    </row>
    <row r="518" spans="1:8" s="154" customFormat="1" ht="11.25" customHeight="1" outlineLevel="2" x14ac:dyDescent="0.2">
      <c r="A518" s="57"/>
      <c r="B518" s="58" t="s">
        <v>7</v>
      </c>
      <c r="C518" s="81">
        <v>9597.61</v>
      </c>
      <c r="D518" s="152">
        <v>7</v>
      </c>
      <c r="E518" s="83">
        <v>-9597.61</v>
      </c>
      <c r="F518" s="86">
        <v>-7</v>
      </c>
      <c r="G518" s="85">
        <f t="shared" si="73"/>
        <v>0</v>
      </c>
      <c r="H518" s="86">
        <f t="shared" si="73"/>
        <v>0</v>
      </c>
    </row>
    <row r="519" spans="1:8" s="153" customFormat="1" ht="11.25" customHeight="1" outlineLevel="2" x14ac:dyDescent="0.2">
      <c r="A519" s="57"/>
      <c r="B519" s="58" t="s">
        <v>8</v>
      </c>
      <c r="C519" s="81">
        <v>9597.61</v>
      </c>
      <c r="D519" s="152">
        <v>7</v>
      </c>
      <c r="E519" s="83">
        <v>-9597.61</v>
      </c>
      <c r="F519" s="86">
        <v>-7</v>
      </c>
      <c r="G519" s="85">
        <f t="shared" si="73"/>
        <v>0</v>
      </c>
      <c r="H519" s="86">
        <f t="shared" si="73"/>
        <v>0</v>
      </c>
    </row>
    <row r="520" spans="1:8" s="153" customFormat="1" ht="11.25" customHeight="1" outlineLevel="2" x14ac:dyDescent="0.2">
      <c r="A520" s="57"/>
      <c r="B520" s="58" t="s">
        <v>9</v>
      </c>
      <c r="C520" s="81">
        <v>9597.61</v>
      </c>
      <c r="D520" s="152">
        <v>7</v>
      </c>
      <c r="E520" s="83">
        <v>-9597.61</v>
      </c>
      <c r="F520" s="86">
        <v>-7</v>
      </c>
      <c r="G520" s="85">
        <f t="shared" si="73"/>
        <v>0</v>
      </c>
      <c r="H520" s="86">
        <f t="shared" si="73"/>
        <v>0</v>
      </c>
    </row>
    <row r="521" spans="1:8" s="154" customFormat="1" ht="11.25" customHeight="1" outlineLevel="2" x14ac:dyDescent="0.2">
      <c r="A521" s="57"/>
      <c r="B521" s="58" t="s">
        <v>10</v>
      </c>
      <c r="C521" s="81">
        <v>9597.61</v>
      </c>
      <c r="D521" s="152">
        <v>7</v>
      </c>
      <c r="E521" s="83">
        <v>-9597.61</v>
      </c>
      <c r="F521" s="86">
        <v>-7</v>
      </c>
      <c r="G521" s="85">
        <f t="shared" si="73"/>
        <v>0</v>
      </c>
      <c r="H521" s="86">
        <f t="shared" si="73"/>
        <v>0</v>
      </c>
    </row>
    <row r="522" spans="1:8" s="154" customFormat="1" ht="11.25" customHeight="1" outlineLevel="2" x14ac:dyDescent="0.2">
      <c r="A522" s="57"/>
      <c r="B522" s="58" t="s">
        <v>11</v>
      </c>
      <c r="C522" s="81">
        <v>4113.29</v>
      </c>
      <c r="D522" s="152">
        <v>3</v>
      </c>
      <c r="E522" s="83">
        <v>-4113.29</v>
      </c>
      <c r="F522" s="86">
        <v>-3</v>
      </c>
      <c r="G522" s="85">
        <f t="shared" si="73"/>
        <v>0</v>
      </c>
      <c r="H522" s="86">
        <f t="shared" si="73"/>
        <v>0</v>
      </c>
    </row>
    <row r="523" spans="1:8" ht="12" customHeight="1" x14ac:dyDescent="0.2">
      <c r="A523" s="156"/>
      <c r="B523" s="156" t="s">
        <v>224</v>
      </c>
      <c r="C523" s="157"/>
      <c r="D523" s="157"/>
      <c r="E523" s="157">
        <f>E510+E496+E482+E468+E454+E440+E426+E412+E398+E384+E370+E356+E342+E328+E314+E300+E286+E272+E258+E244+E230+E216+E202+E188+E174+E160+E146+E132+E118+E104+E90+E76+E62+E48+E34+E20+E6</f>
        <v>-25512125.309999999</v>
      </c>
      <c r="F523" s="158">
        <f>F510+F496+F482+F468+F454+F440+F426+F412+F398+F384+F370+F356+F342+F328+F314+F300+F286+F272+F258+F244+F230+F216+F202+F188+F174+F160+F146+F132+F118+F104+F90+F76+F62+F48+F34+F20+F6</f>
        <v>-7510</v>
      </c>
      <c r="G523" s="157"/>
      <c r="H523" s="158"/>
    </row>
    <row r="525" spans="1:8" x14ac:dyDescent="0.2">
      <c r="G525" s="160"/>
      <c r="H525" s="160"/>
    </row>
  </sheetData>
  <mergeCells count="44">
    <mergeCell ref="B75:H75"/>
    <mergeCell ref="F1:H1"/>
    <mergeCell ref="A2:H2"/>
    <mergeCell ref="A3:A4"/>
    <mergeCell ref="B3:B4"/>
    <mergeCell ref="C3:D3"/>
    <mergeCell ref="E3:F3"/>
    <mergeCell ref="G3:H3"/>
    <mergeCell ref="B5:H5"/>
    <mergeCell ref="B19:H19"/>
    <mergeCell ref="B33:H33"/>
    <mergeCell ref="B47:H47"/>
    <mergeCell ref="B61:H61"/>
    <mergeCell ref="B243:H243"/>
    <mergeCell ref="B89:H89"/>
    <mergeCell ref="B103:H103"/>
    <mergeCell ref="B117:H117"/>
    <mergeCell ref="B131:H131"/>
    <mergeCell ref="B145:H145"/>
    <mergeCell ref="B159:H159"/>
    <mergeCell ref="B173:H173"/>
    <mergeCell ref="B187:H187"/>
    <mergeCell ref="B201:H201"/>
    <mergeCell ref="B215:H215"/>
    <mergeCell ref="B229:H229"/>
    <mergeCell ref="B411:H411"/>
    <mergeCell ref="B257:H257"/>
    <mergeCell ref="B271:H271"/>
    <mergeCell ref="B285:H285"/>
    <mergeCell ref="B299:H299"/>
    <mergeCell ref="B313:H313"/>
    <mergeCell ref="B327:H327"/>
    <mergeCell ref="B341:H341"/>
    <mergeCell ref="B355:H355"/>
    <mergeCell ref="B369:H369"/>
    <mergeCell ref="B383:H383"/>
    <mergeCell ref="B397:H397"/>
    <mergeCell ref="B509:H509"/>
    <mergeCell ref="B425:H425"/>
    <mergeCell ref="B439:H439"/>
    <mergeCell ref="B453:H453"/>
    <mergeCell ref="B467:H467"/>
    <mergeCell ref="B481:H481"/>
    <mergeCell ref="B495:H495"/>
  </mergeCells>
  <pageMargins left="0.39370078740157477" right="0.39370078740157477" top="0.39370078740157477" bottom="0.39370078740157477" header="0" footer="0"/>
  <pageSetup paperSize="9" fitToWidth="0" fitToHeight="0" pageOrder="overThenDown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9"/>
  <sheetViews>
    <sheetView view="pageBreakPreview" zoomScale="140" zoomScaleNormal="100" zoomScaleSheetLayoutView="14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L17" sqref="L17"/>
    </sheetView>
  </sheetViews>
  <sheetFormatPr defaultColWidth="10" defaultRowHeight="11.25" outlineLevelRow="3" x14ac:dyDescent="0.2"/>
  <cols>
    <col min="1" max="1" width="10" style="28"/>
    <col min="2" max="2" width="22.5" style="28" customWidth="1"/>
    <col min="3" max="3" width="14.5" style="28" customWidth="1"/>
    <col min="4" max="4" width="10" style="28"/>
    <col min="5" max="5" width="13.6640625" style="108" customWidth="1"/>
    <col min="6" max="6" width="10" style="28"/>
    <col min="7" max="7" width="14.5" style="108" customWidth="1"/>
    <col min="8" max="8" width="10" style="28"/>
    <col min="9" max="16384" width="10" style="29"/>
  </cols>
  <sheetData>
    <row r="1" spans="1:21" ht="41.25" customHeight="1" x14ac:dyDescent="0.2">
      <c r="A1" s="7"/>
      <c r="B1" s="188"/>
      <c r="C1" s="188"/>
      <c r="D1" s="188"/>
      <c r="E1" s="8"/>
      <c r="F1" s="189" t="s">
        <v>111</v>
      </c>
      <c r="G1" s="189"/>
      <c r="H1" s="189"/>
    </row>
    <row r="2" spans="1:21" ht="34.5" customHeight="1" x14ac:dyDescent="0.2">
      <c r="A2" s="196" t="s">
        <v>112</v>
      </c>
      <c r="B2" s="196"/>
      <c r="C2" s="196"/>
      <c r="D2" s="196"/>
      <c r="E2" s="196"/>
      <c r="F2" s="196"/>
      <c r="G2" s="196"/>
      <c r="H2" s="196"/>
    </row>
    <row r="3" spans="1:21" ht="24.75" customHeight="1" x14ac:dyDescent="0.2">
      <c r="A3" s="197" t="s">
        <v>0</v>
      </c>
      <c r="B3" s="192" t="s">
        <v>165</v>
      </c>
      <c r="C3" s="193" t="s">
        <v>29</v>
      </c>
      <c r="D3" s="193"/>
      <c r="E3" s="198" t="s">
        <v>30</v>
      </c>
      <c r="F3" s="198"/>
      <c r="G3" s="195" t="s">
        <v>31</v>
      </c>
      <c r="H3" s="195"/>
      <c r="L3" s="96"/>
      <c r="M3" s="96"/>
      <c r="N3" s="96"/>
      <c r="O3" s="96"/>
      <c r="P3" s="96"/>
      <c r="Q3" s="96"/>
      <c r="R3" s="96"/>
      <c r="S3" s="96"/>
      <c r="T3" s="96"/>
      <c r="U3" s="96"/>
    </row>
    <row r="4" spans="1:21" ht="21.75" customHeight="1" x14ac:dyDescent="0.2">
      <c r="A4" s="212"/>
      <c r="B4" s="213"/>
      <c r="C4" s="9" t="s">
        <v>32</v>
      </c>
      <c r="D4" s="10" t="s">
        <v>110</v>
      </c>
      <c r="E4" s="11" t="s">
        <v>32</v>
      </c>
      <c r="F4" s="10" t="s">
        <v>110</v>
      </c>
      <c r="G4" s="9" t="s">
        <v>32</v>
      </c>
      <c r="H4" s="10" t="s">
        <v>110</v>
      </c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 x14ac:dyDescent="0.2">
      <c r="A5" s="97" t="s">
        <v>60</v>
      </c>
      <c r="B5" s="97" t="s">
        <v>61</v>
      </c>
      <c r="C5" s="98">
        <v>5857597.2000000002</v>
      </c>
      <c r="D5" s="100">
        <v>8827</v>
      </c>
      <c r="E5" s="98">
        <v>79632</v>
      </c>
      <c r="F5" s="100">
        <v>120</v>
      </c>
      <c r="G5" s="98">
        <v>5937229.2000000002</v>
      </c>
      <c r="H5" s="100">
        <v>8947</v>
      </c>
    </row>
    <row r="6" spans="1:21" ht="12" outlineLevel="2" x14ac:dyDescent="0.2">
      <c r="A6" s="101"/>
      <c r="B6" s="102" t="s">
        <v>15</v>
      </c>
      <c r="C6" s="103">
        <v>3395641.2</v>
      </c>
      <c r="D6" s="126">
        <v>5117</v>
      </c>
      <c r="E6" s="105">
        <v>0</v>
      </c>
      <c r="F6" s="107">
        <v>0</v>
      </c>
      <c r="G6" s="103">
        <v>3395641.2</v>
      </c>
      <c r="H6" s="126">
        <v>5117</v>
      </c>
    </row>
    <row r="7" spans="1:21" ht="12" outlineLevel="2" x14ac:dyDescent="0.2">
      <c r="A7" s="101"/>
      <c r="B7" s="102" t="s">
        <v>16</v>
      </c>
      <c r="C7" s="103">
        <v>1059083.6599999999</v>
      </c>
      <c r="D7" s="126">
        <v>1596</v>
      </c>
      <c r="E7" s="105">
        <v>0</v>
      </c>
      <c r="F7" s="107">
        <v>0</v>
      </c>
      <c r="G7" s="103">
        <v>1059083.6599999999</v>
      </c>
      <c r="H7" s="126">
        <v>1596</v>
      </c>
    </row>
    <row r="8" spans="1:21" ht="12" outlineLevel="2" x14ac:dyDescent="0.2">
      <c r="A8" s="101"/>
      <c r="B8" s="102" t="s">
        <v>3</v>
      </c>
      <c r="C8" s="103">
        <v>1059083.6599999999</v>
      </c>
      <c r="D8" s="126">
        <v>1596</v>
      </c>
      <c r="E8" s="105">
        <v>0</v>
      </c>
      <c r="F8" s="107">
        <v>0</v>
      </c>
      <c r="G8" s="103">
        <v>1059083.6599999999</v>
      </c>
      <c r="H8" s="126">
        <v>1596</v>
      </c>
    </row>
    <row r="9" spans="1:21" ht="12" outlineLevel="2" x14ac:dyDescent="0.2">
      <c r="A9" s="101"/>
      <c r="B9" s="102" t="s">
        <v>4</v>
      </c>
      <c r="C9" s="103">
        <v>318571.88</v>
      </c>
      <c r="D9" s="104">
        <v>480</v>
      </c>
      <c r="E9" s="105">
        <v>0</v>
      </c>
      <c r="F9" s="107">
        <v>0</v>
      </c>
      <c r="G9" s="103">
        <v>318571.88</v>
      </c>
      <c r="H9" s="126">
        <v>480</v>
      </c>
    </row>
    <row r="10" spans="1:21" ht="12" outlineLevel="2" x14ac:dyDescent="0.2">
      <c r="A10" s="101"/>
      <c r="B10" s="102" t="s">
        <v>5</v>
      </c>
      <c r="C10" s="103">
        <v>25216.799999999999</v>
      </c>
      <c r="D10" s="104">
        <v>38</v>
      </c>
      <c r="E10" s="105">
        <v>0</v>
      </c>
      <c r="F10" s="107">
        <v>0</v>
      </c>
      <c r="G10" s="103">
        <v>25216.799999999999</v>
      </c>
      <c r="H10" s="126">
        <v>38</v>
      </c>
    </row>
    <row r="11" spans="1:21" ht="12" outlineLevel="2" x14ac:dyDescent="0.2">
      <c r="A11" s="101"/>
      <c r="B11" s="102" t="s">
        <v>6</v>
      </c>
      <c r="C11" s="145"/>
      <c r="D11" s="145"/>
      <c r="E11" s="105">
        <v>0</v>
      </c>
      <c r="F11" s="106">
        <v>0</v>
      </c>
      <c r="G11" s="103">
        <v>0</v>
      </c>
      <c r="H11" s="126">
        <v>0</v>
      </c>
    </row>
    <row r="12" spans="1:21" ht="12" outlineLevel="2" x14ac:dyDescent="0.2">
      <c r="A12" s="101"/>
      <c r="B12" s="102" t="s">
        <v>7</v>
      </c>
      <c r="C12" s="145"/>
      <c r="D12" s="145"/>
      <c r="E12" s="105">
        <v>79632</v>
      </c>
      <c r="F12" s="106">
        <v>120</v>
      </c>
      <c r="G12" s="103">
        <v>79632</v>
      </c>
      <c r="H12" s="126">
        <v>120</v>
      </c>
    </row>
    <row r="13" spans="1:21" x14ac:dyDescent="0.2">
      <c r="A13" s="97" t="s">
        <v>98</v>
      </c>
      <c r="B13" s="97" t="s">
        <v>99</v>
      </c>
      <c r="C13" s="98">
        <v>35450839.200000003</v>
      </c>
      <c r="D13" s="100">
        <v>53422</v>
      </c>
      <c r="E13" s="98">
        <v>8886446.5199999996</v>
      </c>
      <c r="F13" s="100">
        <v>17285</v>
      </c>
      <c r="G13" s="98">
        <v>44337285.719999999</v>
      </c>
      <c r="H13" s="100">
        <v>70707</v>
      </c>
    </row>
    <row r="14" spans="1:21" ht="12" outlineLevel="2" x14ac:dyDescent="0.2">
      <c r="A14" s="101"/>
      <c r="B14" s="102" t="s">
        <v>14</v>
      </c>
      <c r="C14" s="103">
        <v>1165281.6000000001</v>
      </c>
      <c r="D14" s="126">
        <v>1756</v>
      </c>
      <c r="E14" s="105">
        <v>0</v>
      </c>
      <c r="F14" s="107">
        <v>0</v>
      </c>
      <c r="G14" s="103">
        <v>1165281.6000000001</v>
      </c>
      <c r="H14" s="126">
        <v>1756</v>
      </c>
    </row>
    <row r="15" spans="1:21" ht="12" outlineLevel="2" x14ac:dyDescent="0.2">
      <c r="A15" s="101"/>
      <c r="B15" s="102" t="s">
        <v>15</v>
      </c>
      <c r="C15" s="103">
        <v>16247582.65</v>
      </c>
      <c r="D15" s="126">
        <v>24484</v>
      </c>
      <c r="E15" s="105">
        <v>0</v>
      </c>
      <c r="F15" s="107">
        <v>0</v>
      </c>
      <c r="G15" s="103">
        <v>16247582.65</v>
      </c>
      <c r="H15" s="126">
        <v>24484</v>
      </c>
    </row>
    <row r="16" spans="1:21" ht="12" outlineLevel="2" x14ac:dyDescent="0.2">
      <c r="A16" s="101"/>
      <c r="B16" s="102" t="s">
        <v>16</v>
      </c>
      <c r="C16" s="103">
        <v>2414840.4300000002</v>
      </c>
      <c r="D16" s="126">
        <v>3639</v>
      </c>
      <c r="E16" s="105">
        <v>0</v>
      </c>
      <c r="F16" s="107">
        <v>0</v>
      </c>
      <c r="G16" s="103">
        <v>2414840.4300000002</v>
      </c>
      <c r="H16" s="126">
        <v>3639</v>
      </c>
    </row>
    <row r="17" spans="1:8" ht="12" outlineLevel="2" x14ac:dyDescent="0.2">
      <c r="A17" s="101"/>
      <c r="B17" s="102" t="s">
        <v>3</v>
      </c>
      <c r="C17" s="103">
        <v>2414840.4300000002</v>
      </c>
      <c r="D17" s="126">
        <v>3639</v>
      </c>
      <c r="E17" s="105">
        <v>0</v>
      </c>
      <c r="F17" s="107">
        <v>0</v>
      </c>
      <c r="G17" s="103">
        <v>2414840.4300000002</v>
      </c>
      <c r="H17" s="126">
        <v>3639</v>
      </c>
    </row>
    <row r="18" spans="1:8" ht="12" outlineLevel="2" x14ac:dyDescent="0.2">
      <c r="A18" s="101"/>
      <c r="B18" s="102" t="s">
        <v>4</v>
      </c>
      <c r="C18" s="103">
        <v>2414840.4300000002</v>
      </c>
      <c r="D18" s="126">
        <v>3639</v>
      </c>
      <c r="E18" s="105">
        <v>0</v>
      </c>
      <c r="F18" s="107">
        <v>0</v>
      </c>
      <c r="G18" s="103">
        <v>2414840.4300000002</v>
      </c>
      <c r="H18" s="126">
        <v>3639</v>
      </c>
    </row>
    <row r="19" spans="1:8" ht="12" outlineLevel="2" x14ac:dyDescent="0.2">
      <c r="A19" s="101"/>
      <c r="B19" s="102" t="s">
        <v>5</v>
      </c>
      <c r="C19" s="103">
        <v>2414840.4300000002</v>
      </c>
      <c r="D19" s="126">
        <v>3639</v>
      </c>
      <c r="E19" s="105">
        <v>0</v>
      </c>
      <c r="F19" s="107">
        <v>0</v>
      </c>
      <c r="G19" s="103">
        <v>2414840.4300000002</v>
      </c>
      <c r="H19" s="126">
        <v>3639</v>
      </c>
    </row>
    <row r="20" spans="1:8" ht="12" outlineLevel="2" x14ac:dyDescent="0.2">
      <c r="A20" s="101"/>
      <c r="B20" s="102" t="s">
        <v>6</v>
      </c>
      <c r="C20" s="103">
        <v>8378613.2300000004</v>
      </c>
      <c r="D20" s="126">
        <v>12626</v>
      </c>
      <c r="E20" s="105">
        <v>0</v>
      </c>
      <c r="F20" s="107">
        <v>0</v>
      </c>
      <c r="G20" s="103">
        <v>8378613.2300000004</v>
      </c>
      <c r="H20" s="126">
        <v>12626</v>
      </c>
    </row>
    <row r="21" spans="1:8" ht="12" outlineLevel="2" x14ac:dyDescent="0.2">
      <c r="A21" s="101"/>
      <c r="B21" s="102" t="s">
        <v>7</v>
      </c>
      <c r="C21" s="145"/>
      <c r="D21" s="145"/>
      <c r="E21" s="105">
        <v>0</v>
      </c>
      <c r="F21" s="107">
        <v>0</v>
      </c>
      <c r="G21" s="103">
        <v>0</v>
      </c>
      <c r="H21" s="126">
        <v>0</v>
      </c>
    </row>
    <row r="22" spans="1:8" ht="12" outlineLevel="2" x14ac:dyDescent="0.2">
      <c r="A22" s="101"/>
      <c r="B22" s="102" t="s">
        <v>8</v>
      </c>
      <c r="C22" s="145"/>
      <c r="D22" s="145"/>
      <c r="E22" s="105">
        <v>3748012.8</v>
      </c>
      <c r="F22" s="107">
        <v>5648</v>
      </c>
      <c r="G22" s="103">
        <v>3748012.8</v>
      </c>
      <c r="H22" s="126">
        <v>5648</v>
      </c>
    </row>
    <row r="23" spans="1:8" ht="12" outlineLevel="2" x14ac:dyDescent="0.2">
      <c r="A23" s="101"/>
      <c r="B23" s="102" t="s">
        <v>9</v>
      </c>
      <c r="C23" s="145"/>
      <c r="D23" s="145"/>
      <c r="E23" s="105">
        <v>1712811.24</v>
      </c>
      <c r="F23" s="107">
        <v>3880</v>
      </c>
      <c r="G23" s="103">
        <v>1712811.24</v>
      </c>
      <c r="H23" s="126">
        <v>3880</v>
      </c>
    </row>
    <row r="24" spans="1:8" ht="12" outlineLevel="3" x14ac:dyDescent="0.2">
      <c r="A24" s="146"/>
      <c r="B24" s="102" t="s">
        <v>10</v>
      </c>
      <c r="C24" s="145"/>
      <c r="D24" s="145"/>
      <c r="E24" s="105">
        <v>1712811.24</v>
      </c>
      <c r="F24" s="107">
        <v>3880</v>
      </c>
      <c r="G24" s="103">
        <v>1712811.24</v>
      </c>
      <c r="H24" s="126">
        <v>3880</v>
      </c>
    </row>
    <row r="25" spans="1:8" ht="12" outlineLevel="3" x14ac:dyDescent="0.2">
      <c r="A25" s="146"/>
      <c r="B25" s="102" t="s">
        <v>11</v>
      </c>
      <c r="C25" s="145"/>
      <c r="D25" s="145"/>
      <c r="E25" s="105">
        <v>1712811.24</v>
      </c>
      <c r="F25" s="107">
        <v>3877</v>
      </c>
      <c r="G25" s="103">
        <v>1712811.24</v>
      </c>
      <c r="H25" s="126">
        <v>3877</v>
      </c>
    </row>
    <row r="26" spans="1:8" x14ac:dyDescent="0.2">
      <c r="A26" s="97" t="s">
        <v>100</v>
      </c>
      <c r="B26" s="97" t="s">
        <v>101</v>
      </c>
      <c r="C26" s="98">
        <v>37760167.200000003</v>
      </c>
      <c r="D26" s="100">
        <v>56895</v>
      </c>
      <c r="E26" s="98">
        <v>13572912.359999999</v>
      </c>
      <c r="F26" s="100">
        <v>25627</v>
      </c>
      <c r="G26" s="98">
        <v>51333079.560000002</v>
      </c>
      <c r="H26" s="100">
        <v>82522</v>
      </c>
    </row>
    <row r="27" spans="1:8" ht="12" outlineLevel="2" x14ac:dyDescent="0.2">
      <c r="A27" s="101"/>
      <c r="B27" s="102" t="s">
        <v>14</v>
      </c>
      <c r="C27" s="103">
        <v>2025918.49</v>
      </c>
      <c r="D27" s="126">
        <v>3052</v>
      </c>
      <c r="E27" s="105">
        <v>0</v>
      </c>
      <c r="F27" s="107">
        <v>0</v>
      </c>
      <c r="G27" s="103">
        <v>2025918.49</v>
      </c>
      <c r="H27" s="126">
        <v>3052</v>
      </c>
    </row>
    <row r="28" spans="1:8" ht="12" outlineLevel="2" x14ac:dyDescent="0.2">
      <c r="A28" s="101"/>
      <c r="B28" s="102" t="s">
        <v>15</v>
      </c>
      <c r="C28" s="103">
        <v>22256532.710000001</v>
      </c>
      <c r="D28" s="126">
        <v>33540</v>
      </c>
      <c r="E28" s="105">
        <v>0</v>
      </c>
      <c r="F28" s="107">
        <v>0</v>
      </c>
      <c r="G28" s="103">
        <v>22256532.710000001</v>
      </c>
      <c r="H28" s="126">
        <v>33540</v>
      </c>
    </row>
    <row r="29" spans="1:8" ht="12" outlineLevel="2" x14ac:dyDescent="0.2">
      <c r="A29" s="101"/>
      <c r="B29" s="102" t="s">
        <v>16</v>
      </c>
      <c r="C29" s="103">
        <v>5188688.4000000004</v>
      </c>
      <c r="D29" s="126">
        <v>7815</v>
      </c>
      <c r="E29" s="105">
        <v>0</v>
      </c>
      <c r="F29" s="107">
        <v>0</v>
      </c>
      <c r="G29" s="103">
        <v>5188688.4000000004</v>
      </c>
      <c r="H29" s="126">
        <v>7815</v>
      </c>
    </row>
    <row r="30" spans="1:8" ht="12" outlineLevel="2" x14ac:dyDescent="0.2">
      <c r="A30" s="101"/>
      <c r="B30" s="102" t="s">
        <v>3</v>
      </c>
      <c r="C30" s="103">
        <v>3095030.4</v>
      </c>
      <c r="D30" s="126">
        <v>4661</v>
      </c>
      <c r="E30" s="105">
        <v>0</v>
      </c>
      <c r="F30" s="107">
        <v>0</v>
      </c>
      <c r="G30" s="103">
        <v>3095030.4</v>
      </c>
      <c r="H30" s="126">
        <v>4661</v>
      </c>
    </row>
    <row r="31" spans="1:8" ht="12" outlineLevel="2" x14ac:dyDescent="0.2">
      <c r="A31" s="101"/>
      <c r="B31" s="102" t="s">
        <v>4</v>
      </c>
      <c r="C31" s="103">
        <v>2529643.2000000002</v>
      </c>
      <c r="D31" s="126">
        <v>3812</v>
      </c>
      <c r="E31" s="105">
        <v>0</v>
      </c>
      <c r="F31" s="107">
        <v>0</v>
      </c>
      <c r="G31" s="103">
        <v>2529643.2000000002</v>
      </c>
      <c r="H31" s="126">
        <v>3812</v>
      </c>
    </row>
    <row r="32" spans="1:8" ht="12" outlineLevel="2" x14ac:dyDescent="0.2">
      <c r="A32" s="101"/>
      <c r="B32" s="102" t="s">
        <v>5</v>
      </c>
      <c r="C32" s="103">
        <v>2664354</v>
      </c>
      <c r="D32" s="126">
        <v>4015</v>
      </c>
      <c r="E32" s="105">
        <v>0</v>
      </c>
      <c r="F32" s="107">
        <v>0</v>
      </c>
      <c r="G32" s="103">
        <v>2664354</v>
      </c>
      <c r="H32" s="126">
        <v>4015</v>
      </c>
    </row>
    <row r="33" spans="1:8" ht="12" outlineLevel="2" x14ac:dyDescent="0.2">
      <c r="A33" s="101"/>
      <c r="B33" s="102" t="s">
        <v>6</v>
      </c>
      <c r="C33" s="145"/>
      <c r="D33" s="145"/>
      <c r="E33" s="105">
        <v>0</v>
      </c>
      <c r="F33" s="107">
        <v>0</v>
      </c>
      <c r="G33" s="103">
        <v>0</v>
      </c>
      <c r="H33" s="126">
        <v>0</v>
      </c>
    </row>
    <row r="34" spans="1:8" ht="12" outlineLevel="2" x14ac:dyDescent="0.2">
      <c r="A34" s="101"/>
      <c r="B34" s="102" t="s">
        <v>7</v>
      </c>
      <c r="C34" s="145"/>
      <c r="D34" s="145"/>
      <c r="E34" s="105">
        <v>0</v>
      </c>
      <c r="F34" s="107">
        <v>0</v>
      </c>
      <c r="G34" s="103">
        <v>0</v>
      </c>
      <c r="H34" s="126">
        <v>0</v>
      </c>
    </row>
    <row r="35" spans="1:8" ht="12" outlineLevel="2" x14ac:dyDescent="0.2">
      <c r="A35" s="101"/>
      <c r="B35" s="102" t="s">
        <v>8</v>
      </c>
      <c r="C35" s="145"/>
      <c r="D35" s="145"/>
      <c r="E35" s="105">
        <v>6754784.4000000004</v>
      </c>
      <c r="F35" s="107">
        <v>10179</v>
      </c>
      <c r="G35" s="103">
        <v>6754784.4000000004</v>
      </c>
      <c r="H35" s="126">
        <v>10179</v>
      </c>
    </row>
    <row r="36" spans="1:8" ht="12" outlineLevel="3" x14ac:dyDescent="0.2">
      <c r="A36" s="146"/>
      <c r="B36" s="102" t="s">
        <v>9</v>
      </c>
      <c r="C36" s="145"/>
      <c r="D36" s="145"/>
      <c r="E36" s="105">
        <v>2272709.3199999998</v>
      </c>
      <c r="F36" s="107">
        <v>5148</v>
      </c>
      <c r="G36" s="103">
        <v>2272709.3199999998</v>
      </c>
      <c r="H36" s="126">
        <v>5148</v>
      </c>
    </row>
    <row r="37" spans="1:8" ht="12" outlineLevel="3" x14ac:dyDescent="0.2">
      <c r="A37" s="146"/>
      <c r="B37" s="102" t="s">
        <v>10</v>
      </c>
      <c r="C37" s="145"/>
      <c r="D37" s="145"/>
      <c r="E37" s="105">
        <v>2272709.3199999998</v>
      </c>
      <c r="F37" s="107">
        <v>5148</v>
      </c>
      <c r="G37" s="103">
        <v>2272709.3199999998</v>
      </c>
      <c r="H37" s="126">
        <v>5148</v>
      </c>
    </row>
    <row r="38" spans="1:8" ht="12" outlineLevel="3" x14ac:dyDescent="0.2">
      <c r="A38" s="146"/>
      <c r="B38" s="102" t="s">
        <v>11</v>
      </c>
      <c r="C38" s="145"/>
      <c r="D38" s="145"/>
      <c r="E38" s="105">
        <v>2272709.3199999998</v>
      </c>
      <c r="F38" s="107">
        <v>5152</v>
      </c>
      <c r="G38" s="103">
        <v>2272709.3199999998</v>
      </c>
      <c r="H38" s="126">
        <v>5152</v>
      </c>
    </row>
    <row r="39" spans="1:8" ht="21" x14ac:dyDescent="0.2">
      <c r="A39" s="97" t="s">
        <v>102</v>
      </c>
      <c r="B39" s="97" t="s">
        <v>103</v>
      </c>
      <c r="C39" s="98">
        <v>12101409.6</v>
      </c>
      <c r="D39" s="100">
        <v>18236</v>
      </c>
      <c r="E39" s="98">
        <v>1595536.32</v>
      </c>
      <c r="F39" s="100">
        <v>3101</v>
      </c>
      <c r="G39" s="98">
        <v>13696945.92</v>
      </c>
      <c r="H39" s="100">
        <v>21337</v>
      </c>
    </row>
    <row r="40" spans="1:8" ht="12" outlineLevel="2" x14ac:dyDescent="0.2">
      <c r="A40" s="101"/>
      <c r="B40" s="102" t="s">
        <v>14</v>
      </c>
      <c r="C40" s="103">
        <v>626438.43000000005</v>
      </c>
      <c r="D40" s="104">
        <v>944</v>
      </c>
      <c r="E40" s="105">
        <v>0</v>
      </c>
      <c r="F40" s="107">
        <v>0</v>
      </c>
      <c r="G40" s="103">
        <v>626438.43000000005</v>
      </c>
      <c r="H40" s="126">
        <v>944</v>
      </c>
    </row>
    <row r="41" spans="1:8" ht="12" outlineLevel="2" x14ac:dyDescent="0.2">
      <c r="A41" s="101"/>
      <c r="B41" s="102" t="s">
        <v>15</v>
      </c>
      <c r="C41" s="103">
        <v>4387059.8499999996</v>
      </c>
      <c r="D41" s="126">
        <v>6611</v>
      </c>
      <c r="E41" s="105">
        <v>0</v>
      </c>
      <c r="F41" s="107">
        <v>0</v>
      </c>
      <c r="G41" s="103">
        <v>4387059.8499999996</v>
      </c>
      <c r="H41" s="126">
        <v>6611</v>
      </c>
    </row>
    <row r="42" spans="1:8" ht="12" outlineLevel="2" x14ac:dyDescent="0.2">
      <c r="A42" s="101"/>
      <c r="B42" s="102" t="s">
        <v>16</v>
      </c>
      <c r="C42" s="103">
        <v>626438.43000000005</v>
      </c>
      <c r="D42" s="104">
        <v>944</v>
      </c>
      <c r="E42" s="105">
        <v>0</v>
      </c>
      <c r="F42" s="107">
        <v>0</v>
      </c>
      <c r="G42" s="103">
        <v>626438.43000000005</v>
      </c>
      <c r="H42" s="126">
        <v>944</v>
      </c>
    </row>
    <row r="43" spans="1:8" ht="12" outlineLevel="2" x14ac:dyDescent="0.2">
      <c r="A43" s="101"/>
      <c r="B43" s="102" t="s">
        <v>3</v>
      </c>
      <c r="C43" s="103">
        <v>626438.43000000005</v>
      </c>
      <c r="D43" s="104">
        <v>944</v>
      </c>
      <c r="E43" s="105">
        <v>0</v>
      </c>
      <c r="F43" s="107">
        <v>0</v>
      </c>
      <c r="G43" s="103">
        <v>626438.43000000005</v>
      </c>
      <c r="H43" s="126">
        <v>944</v>
      </c>
    </row>
    <row r="44" spans="1:8" ht="12" outlineLevel="2" x14ac:dyDescent="0.2">
      <c r="A44" s="101"/>
      <c r="B44" s="102" t="s">
        <v>4</v>
      </c>
      <c r="C44" s="103">
        <v>626438.43000000005</v>
      </c>
      <c r="D44" s="104">
        <v>944</v>
      </c>
      <c r="E44" s="105">
        <v>0</v>
      </c>
      <c r="F44" s="107">
        <v>0</v>
      </c>
      <c r="G44" s="103">
        <v>626438.43000000005</v>
      </c>
      <c r="H44" s="126">
        <v>944</v>
      </c>
    </row>
    <row r="45" spans="1:8" ht="12" outlineLevel="2" x14ac:dyDescent="0.2">
      <c r="A45" s="101"/>
      <c r="B45" s="102" t="s">
        <v>5</v>
      </c>
      <c r="C45" s="103">
        <v>626438.43000000005</v>
      </c>
      <c r="D45" s="104">
        <v>944</v>
      </c>
      <c r="E45" s="105">
        <v>0</v>
      </c>
      <c r="F45" s="107">
        <v>0</v>
      </c>
      <c r="G45" s="103">
        <v>626438.43000000005</v>
      </c>
      <c r="H45" s="126">
        <v>944</v>
      </c>
    </row>
    <row r="46" spans="1:8" ht="12" outlineLevel="2" x14ac:dyDescent="0.2">
      <c r="A46" s="101"/>
      <c r="B46" s="102" t="s">
        <v>6</v>
      </c>
      <c r="C46" s="103">
        <v>4582157.5999999996</v>
      </c>
      <c r="D46" s="126">
        <v>6905</v>
      </c>
      <c r="E46" s="105">
        <v>0</v>
      </c>
      <c r="F46" s="107">
        <v>0</v>
      </c>
      <c r="G46" s="103">
        <v>4582157.5999999996</v>
      </c>
      <c r="H46" s="126">
        <v>6905</v>
      </c>
    </row>
    <row r="47" spans="1:8" ht="12" outlineLevel="2" x14ac:dyDescent="0.2">
      <c r="A47" s="101"/>
      <c r="B47" s="102" t="s">
        <v>7</v>
      </c>
      <c r="C47" s="145"/>
      <c r="D47" s="145"/>
      <c r="E47" s="105">
        <v>0</v>
      </c>
      <c r="F47" s="107">
        <v>0</v>
      </c>
      <c r="G47" s="103">
        <v>0</v>
      </c>
      <c r="H47" s="126">
        <v>0</v>
      </c>
    </row>
    <row r="48" spans="1:8" ht="12" outlineLevel="2" x14ac:dyDescent="0.2">
      <c r="A48" s="101"/>
      <c r="B48" s="102" t="s">
        <v>8</v>
      </c>
      <c r="C48" s="145"/>
      <c r="D48" s="145"/>
      <c r="E48" s="105">
        <v>676208.4</v>
      </c>
      <c r="F48" s="107">
        <v>1019</v>
      </c>
      <c r="G48" s="103">
        <v>676208.4</v>
      </c>
      <c r="H48" s="126">
        <v>1019</v>
      </c>
    </row>
    <row r="49" spans="1:8" ht="12" outlineLevel="2" x14ac:dyDescent="0.2">
      <c r="A49" s="101"/>
      <c r="B49" s="102" t="s">
        <v>9</v>
      </c>
      <c r="C49" s="145"/>
      <c r="D49" s="145"/>
      <c r="E49" s="105">
        <v>250725.81</v>
      </c>
      <c r="F49" s="107">
        <v>567</v>
      </c>
      <c r="G49" s="103">
        <v>250725.81</v>
      </c>
      <c r="H49" s="126">
        <v>567</v>
      </c>
    </row>
    <row r="50" spans="1:8" ht="12" outlineLevel="3" x14ac:dyDescent="0.2">
      <c r="A50" s="146"/>
      <c r="B50" s="102" t="s">
        <v>10</v>
      </c>
      <c r="C50" s="145"/>
      <c r="D50" s="145"/>
      <c r="E50" s="105">
        <v>334301.07</v>
      </c>
      <c r="F50" s="107">
        <v>756</v>
      </c>
      <c r="G50" s="103">
        <v>334301.07</v>
      </c>
      <c r="H50" s="126">
        <v>756</v>
      </c>
    </row>
    <row r="51" spans="1:8" ht="12" outlineLevel="3" x14ac:dyDescent="0.2">
      <c r="A51" s="146"/>
      <c r="B51" s="102" t="s">
        <v>11</v>
      </c>
      <c r="C51" s="145"/>
      <c r="D51" s="145"/>
      <c r="E51" s="105">
        <v>334301.03999999998</v>
      </c>
      <c r="F51" s="107">
        <v>759</v>
      </c>
      <c r="G51" s="103">
        <v>334301.03999999998</v>
      </c>
      <c r="H51" s="126">
        <v>759</v>
      </c>
    </row>
    <row r="52" spans="1:8" ht="21" x14ac:dyDescent="0.2">
      <c r="A52" s="97" t="s">
        <v>1</v>
      </c>
      <c r="B52" s="97" t="s">
        <v>2</v>
      </c>
      <c r="C52" s="98">
        <v>42741148.799999997</v>
      </c>
      <c r="D52" s="100">
        <v>64408</v>
      </c>
      <c r="E52" s="98">
        <v>3044131.44</v>
      </c>
      <c r="F52" s="100">
        <v>5830</v>
      </c>
      <c r="G52" s="98">
        <v>45785280.240000002</v>
      </c>
      <c r="H52" s="100">
        <v>70238</v>
      </c>
    </row>
    <row r="53" spans="1:8" ht="12" outlineLevel="2" x14ac:dyDescent="0.2">
      <c r="A53" s="101"/>
      <c r="B53" s="102" t="s">
        <v>14</v>
      </c>
      <c r="C53" s="103">
        <v>2293401.6000000001</v>
      </c>
      <c r="D53" s="126">
        <v>3456</v>
      </c>
      <c r="E53" s="105">
        <v>0</v>
      </c>
      <c r="F53" s="107">
        <v>0</v>
      </c>
      <c r="G53" s="103">
        <v>2293401.6000000001</v>
      </c>
      <c r="H53" s="126">
        <v>3456</v>
      </c>
    </row>
    <row r="54" spans="1:8" ht="12" outlineLevel="2" x14ac:dyDescent="0.2">
      <c r="A54" s="101"/>
      <c r="B54" s="102" t="s">
        <v>15</v>
      </c>
      <c r="C54" s="103">
        <v>22294969.199999999</v>
      </c>
      <c r="D54" s="126">
        <v>33597</v>
      </c>
      <c r="E54" s="105">
        <v>0</v>
      </c>
      <c r="F54" s="107">
        <v>0</v>
      </c>
      <c r="G54" s="103">
        <v>22294969.199999999</v>
      </c>
      <c r="H54" s="126">
        <v>33597</v>
      </c>
    </row>
    <row r="55" spans="1:8" ht="12" outlineLevel="2" x14ac:dyDescent="0.2">
      <c r="A55" s="101"/>
      <c r="B55" s="102" t="s">
        <v>16</v>
      </c>
      <c r="C55" s="103">
        <v>2712133.2</v>
      </c>
      <c r="D55" s="126">
        <v>4087</v>
      </c>
      <c r="E55" s="105">
        <v>0</v>
      </c>
      <c r="F55" s="107">
        <v>0</v>
      </c>
      <c r="G55" s="103">
        <v>2712133.2</v>
      </c>
      <c r="H55" s="126">
        <v>4087</v>
      </c>
    </row>
    <row r="56" spans="1:8" ht="12" outlineLevel="2" x14ac:dyDescent="0.2">
      <c r="A56" s="101"/>
      <c r="B56" s="102" t="s">
        <v>3</v>
      </c>
      <c r="C56" s="103">
        <v>3245004</v>
      </c>
      <c r="D56" s="126">
        <v>4890</v>
      </c>
      <c r="E56" s="105">
        <v>0</v>
      </c>
      <c r="F56" s="107">
        <v>0</v>
      </c>
      <c r="G56" s="103">
        <v>3245004</v>
      </c>
      <c r="H56" s="126">
        <v>4890</v>
      </c>
    </row>
    <row r="57" spans="1:8" ht="12" outlineLevel="2" x14ac:dyDescent="0.2">
      <c r="A57" s="101"/>
      <c r="B57" s="102" t="s">
        <v>4</v>
      </c>
      <c r="C57" s="103">
        <v>3245004</v>
      </c>
      <c r="D57" s="126">
        <v>4890</v>
      </c>
      <c r="E57" s="105">
        <v>0</v>
      </c>
      <c r="F57" s="107">
        <v>0</v>
      </c>
      <c r="G57" s="103">
        <v>3245004</v>
      </c>
      <c r="H57" s="126">
        <v>4890</v>
      </c>
    </row>
    <row r="58" spans="1:8" ht="12" outlineLevel="2" x14ac:dyDescent="0.2">
      <c r="A58" s="101"/>
      <c r="B58" s="102" t="s">
        <v>5</v>
      </c>
      <c r="C58" s="103">
        <v>3245004</v>
      </c>
      <c r="D58" s="126">
        <v>4890</v>
      </c>
      <c r="E58" s="105">
        <v>0</v>
      </c>
      <c r="F58" s="107">
        <v>0</v>
      </c>
      <c r="G58" s="103">
        <v>3245004</v>
      </c>
      <c r="H58" s="126">
        <v>4890</v>
      </c>
    </row>
    <row r="59" spans="1:8" ht="12" outlineLevel="2" x14ac:dyDescent="0.2">
      <c r="A59" s="101"/>
      <c r="B59" s="102" t="s">
        <v>6</v>
      </c>
      <c r="C59" s="103">
        <v>5705632.7999999998</v>
      </c>
      <c r="D59" s="126">
        <v>8598</v>
      </c>
      <c r="E59" s="105">
        <v>0</v>
      </c>
      <c r="F59" s="107">
        <v>0</v>
      </c>
      <c r="G59" s="103">
        <v>5705632.7999999998</v>
      </c>
      <c r="H59" s="126">
        <v>8598</v>
      </c>
    </row>
    <row r="60" spans="1:8" ht="12" outlineLevel="2" x14ac:dyDescent="0.2">
      <c r="A60" s="101"/>
      <c r="B60" s="102" t="s">
        <v>7</v>
      </c>
      <c r="C60" s="145"/>
      <c r="D60" s="145"/>
      <c r="E60" s="105">
        <v>0</v>
      </c>
      <c r="F60" s="107">
        <v>0</v>
      </c>
      <c r="G60" s="103">
        <v>0</v>
      </c>
      <c r="H60" s="126">
        <v>0</v>
      </c>
    </row>
    <row r="61" spans="1:8" ht="12" outlineLevel="2" x14ac:dyDescent="0.2">
      <c r="A61" s="101"/>
      <c r="B61" s="102" t="s">
        <v>8</v>
      </c>
      <c r="C61" s="145"/>
      <c r="D61" s="145"/>
      <c r="E61" s="105">
        <v>1404177.6</v>
      </c>
      <c r="F61" s="107">
        <v>2116</v>
      </c>
      <c r="G61" s="103">
        <v>1404177.6</v>
      </c>
      <c r="H61" s="126">
        <v>2116</v>
      </c>
    </row>
    <row r="62" spans="1:8" ht="12" outlineLevel="2" x14ac:dyDescent="0.2">
      <c r="A62" s="101"/>
      <c r="B62" s="102" t="s">
        <v>9</v>
      </c>
      <c r="C62" s="145"/>
      <c r="D62" s="145"/>
      <c r="E62" s="105">
        <v>546651.28</v>
      </c>
      <c r="F62" s="107">
        <v>1240</v>
      </c>
      <c r="G62" s="103">
        <v>546651.28</v>
      </c>
      <c r="H62" s="126">
        <v>1240</v>
      </c>
    </row>
    <row r="63" spans="1:8" ht="12" outlineLevel="3" x14ac:dyDescent="0.2">
      <c r="A63" s="146"/>
      <c r="B63" s="102" t="s">
        <v>10</v>
      </c>
      <c r="C63" s="145"/>
      <c r="D63" s="145"/>
      <c r="E63" s="105">
        <v>546651.28</v>
      </c>
      <c r="F63" s="107">
        <v>1238</v>
      </c>
      <c r="G63" s="103">
        <v>546651.28</v>
      </c>
      <c r="H63" s="126">
        <v>1238</v>
      </c>
    </row>
    <row r="64" spans="1:8" ht="12" outlineLevel="3" x14ac:dyDescent="0.2">
      <c r="A64" s="146"/>
      <c r="B64" s="102" t="s">
        <v>11</v>
      </c>
      <c r="C64" s="145"/>
      <c r="D64" s="145"/>
      <c r="E64" s="105">
        <v>546651.28</v>
      </c>
      <c r="F64" s="107">
        <v>1236</v>
      </c>
      <c r="G64" s="103">
        <v>546651.28</v>
      </c>
      <c r="H64" s="126">
        <v>1236</v>
      </c>
    </row>
    <row r="65" spans="1:8" ht="21" x14ac:dyDescent="0.2">
      <c r="A65" s="97" t="s">
        <v>104</v>
      </c>
      <c r="B65" s="97" t="s">
        <v>105</v>
      </c>
      <c r="C65" s="98">
        <v>15504350.4</v>
      </c>
      <c r="D65" s="100">
        <v>23364</v>
      </c>
      <c r="E65" s="98">
        <v>2562344.4</v>
      </c>
      <c r="F65" s="100">
        <v>4845</v>
      </c>
      <c r="G65" s="98">
        <v>18066694.800000001</v>
      </c>
      <c r="H65" s="100">
        <v>28209</v>
      </c>
    </row>
    <row r="66" spans="1:8" ht="12" outlineLevel="2" x14ac:dyDescent="0.2">
      <c r="A66" s="101"/>
      <c r="B66" s="102" t="s">
        <v>14</v>
      </c>
      <c r="C66" s="103">
        <v>1455274.8</v>
      </c>
      <c r="D66" s="126">
        <v>2193</v>
      </c>
      <c r="E66" s="105">
        <v>0</v>
      </c>
      <c r="F66" s="107">
        <v>0</v>
      </c>
      <c r="G66" s="103">
        <v>1455274.8</v>
      </c>
      <c r="H66" s="126">
        <v>2193</v>
      </c>
    </row>
    <row r="67" spans="1:8" ht="12" outlineLevel="2" x14ac:dyDescent="0.2">
      <c r="A67" s="101"/>
      <c r="B67" s="102" t="s">
        <v>15</v>
      </c>
      <c r="C67" s="103">
        <v>10186260</v>
      </c>
      <c r="D67" s="126">
        <v>15350</v>
      </c>
      <c r="E67" s="105">
        <v>0</v>
      </c>
      <c r="F67" s="107">
        <v>0</v>
      </c>
      <c r="G67" s="103">
        <v>10186260</v>
      </c>
      <c r="H67" s="126">
        <v>15350</v>
      </c>
    </row>
    <row r="68" spans="1:8" ht="12" outlineLevel="2" x14ac:dyDescent="0.2">
      <c r="A68" s="101"/>
      <c r="B68" s="102" t="s">
        <v>16</v>
      </c>
      <c r="C68" s="103">
        <v>1455274.8</v>
      </c>
      <c r="D68" s="126">
        <v>2193</v>
      </c>
      <c r="E68" s="105">
        <v>0</v>
      </c>
      <c r="F68" s="107">
        <v>0</v>
      </c>
      <c r="G68" s="103">
        <v>1455274.8</v>
      </c>
      <c r="H68" s="126">
        <v>2193</v>
      </c>
    </row>
    <row r="69" spans="1:8" ht="12" outlineLevel="2" x14ac:dyDescent="0.2">
      <c r="A69" s="101"/>
      <c r="B69" s="102" t="s">
        <v>3</v>
      </c>
      <c r="C69" s="103">
        <v>1173244.8</v>
      </c>
      <c r="D69" s="126">
        <v>1768</v>
      </c>
      <c r="E69" s="105">
        <v>0</v>
      </c>
      <c r="F69" s="107">
        <v>0</v>
      </c>
      <c r="G69" s="103">
        <v>1173244.8</v>
      </c>
      <c r="H69" s="126">
        <v>1768</v>
      </c>
    </row>
    <row r="70" spans="1:8" ht="12" outlineLevel="2" x14ac:dyDescent="0.2">
      <c r="A70" s="101"/>
      <c r="B70" s="102" t="s">
        <v>4</v>
      </c>
      <c r="C70" s="103">
        <v>550124.4</v>
      </c>
      <c r="D70" s="104">
        <v>829</v>
      </c>
      <c r="E70" s="105">
        <v>0</v>
      </c>
      <c r="F70" s="107">
        <v>0</v>
      </c>
      <c r="G70" s="103">
        <v>550124.4</v>
      </c>
      <c r="H70" s="126">
        <v>829</v>
      </c>
    </row>
    <row r="71" spans="1:8" ht="12" outlineLevel="2" x14ac:dyDescent="0.2">
      <c r="A71" s="101"/>
      <c r="B71" s="102" t="s">
        <v>5</v>
      </c>
      <c r="C71" s="103">
        <v>684171.6</v>
      </c>
      <c r="D71" s="126">
        <v>1031</v>
      </c>
      <c r="E71" s="105">
        <v>0</v>
      </c>
      <c r="F71" s="107">
        <v>0</v>
      </c>
      <c r="G71" s="103">
        <v>684171.6</v>
      </c>
      <c r="H71" s="126">
        <v>1031</v>
      </c>
    </row>
    <row r="72" spans="1:8" ht="12" outlineLevel="2" x14ac:dyDescent="0.2">
      <c r="A72" s="101"/>
      <c r="B72" s="102" t="s">
        <v>6</v>
      </c>
      <c r="C72" s="145"/>
      <c r="D72" s="145"/>
      <c r="E72" s="105">
        <v>0</v>
      </c>
      <c r="F72" s="107">
        <v>0</v>
      </c>
      <c r="G72" s="103">
        <v>0</v>
      </c>
      <c r="H72" s="126">
        <v>0</v>
      </c>
    </row>
    <row r="73" spans="1:8" ht="12" outlineLevel="2" x14ac:dyDescent="0.2">
      <c r="A73" s="101"/>
      <c r="B73" s="102" t="s">
        <v>7</v>
      </c>
      <c r="C73" s="145"/>
      <c r="D73" s="145"/>
      <c r="E73" s="105">
        <v>0</v>
      </c>
      <c r="F73" s="107">
        <v>0</v>
      </c>
      <c r="G73" s="103">
        <v>0</v>
      </c>
      <c r="H73" s="126">
        <v>0</v>
      </c>
    </row>
    <row r="74" spans="1:8" ht="12" outlineLevel="2" x14ac:dyDescent="0.2">
      <c r="A74" s="101"/>
      <c r="B74" s="102" t="s">
        <v>8</v>
      </c>
      <c r="C74" s="145"/>
      <c r="D74" s="145"/>
      <c r="E74" s="105">
        <v>1264158</v>
      </c>
      <c r="F74" s="107">
        <v>1905</v>
      </c>
      <c r="G74" s="103">
        <v>1264158</v>
      </c>
      <c r="H74" s="126">
        <v>1905</v>
      </c>
    </row>
    <row r="75" spans="1:8" ht="12" outlineLevel="2" x14ac:dyDescent="0.2">
      <c r="A75" s="101"/>
      <c r="B75" s="102" t="s">
        <v>9</v>
      </c>
      <c r="C75" s="145"/>
      <c r="D75" s="145"/>
      <c r="E75" s="105">
        <v>432728.8</v>
      </c>
      <c r="F75" s="107">
        <v>980</v>
      </c>
      <c r="G75" s="103">
        <v>432728.8</v>
      </c>
      <c r="H75" s="126">
        <v>980</v>
      </c>
    </row>
    <row r="76" spans="1:8" ht="12" outlineLevel="3" x14ac:dyDescent="0.2">
      <c r="A76" s="146"/>
      <c r="B76" s="102" t="s">
        <v>10</v>
      </c>
      <c r="C76" s="145"/>
      <c r="D76" s="145"/>
      <c r="E76" s="105">
        <v>432728.8</v>
      </c>
      <c r="F76" s="107">
        <v>980</v>
      </c>
      <c r="G76" s="103">
        <v>432728.8</v>
      </c>
      <c r="H76" s="126">
        <v>980</v>
      </c>
    </row>
    <row r="77" spans="1:8" ht="12" outlineLevel="3" x14ac:dyDescent="0.2">
      <c r="A77" s="146"/>
      <c r="B77" s="102" t="s">
        <v>11</v>
      </c>
      <c r="C77" s="145"/>
      <c r="D77" s="145"/>
      <c r="E77" s="105">
        <v>432728.8</v>
      </c>
      <c r="F77" s="107">
        <v>980</v>
      </c>
      <c r="G77" s="103">
        <v>432728.8</v>
      </c>
      <c r="H77" s="126">
        <v>980</v>
      </c>
    </row>
    <row r="78" spans="1:8" x14ac:dyDescent="0.2">
      <c r="A78" s="97" t="s">
        <v>106</v>
      </c>
      <c r="B78" s="97" t="s">
        <v>107</v>
      </c>
      <c r="C78" s="98">
        <v>22238563.199999999</v>
      </c>
      <c r="D78" s="100">
        <v>33512</v>
      </c>
      <c r="E78" s="98">
        <v>7062195</v>
      </c>
      <c r="F78" s="100">
        <v>13749</v>
      </c>
      <c r="G78" s="98">
        <v>29300758.199999999</v>
      </c>
      <c r="H78" s="100">
        <v>47261</v>
      </c>
    </row>
    <row r="79" spans="1:8" ht="12" outlineLevel="2" x14ac:dyDescent="0.2">
      <c r="A79" s="101"/>
      <c r="B79" s="102" t="s">
        <v>14</v>
      </c>
      <c r="C79" s="103">
        <v>701425.2</v>
      </c>
      <c r="D79" s="126">
        <v>1057</v>
      </c>
      <c r="E79" s="105">
        <v>0</v>
      </c>
      <c r="F79" s="107">
        <v>0</v>
      </c>
      <c r="G79" s="103">
        <v>701425.2</v>
      </c>
      <c r="H79" s="126">
        <v>1057</v>
      </c>
    </row>
    <row r="80" spans="1:8" ht="12" outlineLevel="2" x14ac:dyDescent="0.2">
      <c r="A80" s="101"/>
      <c r="B80" s="102" t="s">
        <v>15</v>
      </c>
      <c r="C80" s="103">
        <v>14333096.4</v>
      </c>
      <c r="D80" s="126">
        <v>21599</v>
      </c>
      <c r="E80" s="105">
        <v>0</v>
      </c>
      <c r="F80" s="107">
        <v>0</v>
      </c>
      <c r="G80" s="103">
        <v>14333096.4</v>
      </c>
      <c r="H80" s="126">
        <v>21599</v>
      </c>
    </row>
    <row r="81" spans="1:8" ht="12" outlineLevel="2" x14ac:dyDescent="0.2">
      <c r="A81" s="101"/>
      <c r="B81" s="102" t="s">
        <v>16</v>
      </c>
      <c r="C81" s="103">
        <v>2921996.84</v>
      </c>
      <c r="D81" s="126">
        <v>4403</v>
      </c>
      <c r="E81" s="105">
        <v>0</v>
      </c>
      <c r="F81" s="107">
        <v>0</v>
      </c>
      <c r="G81" s="103">
        <v>2921996.84</v>
      </c>
      <c r="H81" s="126">
        <v>4403</v>
      </c>
    </row>
    <row r="82" spans="1:8" ht="12" outlineLevel="2" x14ac:dyDescent="0.2">
      <c r="A82" s="101"/>
      <c r="B82" s="102" t="s">
        <v>3</v>
      </c>
      <c r="C82" s="103">
        <v>2922328.36</v>
      </c>
      <c r="D82" s="126">
        <v>4404</v>
      </c>
      <c r="E82" s="105">
        <v>0</v>
      </c>
      <c r="F82" s="107">
        <v>0</v>
      </c>
      <c r="G82" s="103">
        <v>2922328.36</v>
      </c>
      <c r="H82" s="126">
        <v>4404</v>
      </c>
    </row>
    <row r="83" spans="1:8" ht="12" outlineLevel="2" x14ac:dyDescent="0.2">
      <c r="A83" s="101"/>
      <c r="B83" s="102" t="s">
        <v>4</v>
      </c>
      <c r="C83" s="103">
        <v>772430.4</v>
      </c>
      <c r="D83" s="126">
        <v>1164</v>
      </c>
      <c r="E83" s="105">
        <v>0</v>
      </c>
      <c r="F83" s="107">
        <v>0</v>
      </c>
      <c r="G83" s="103">
        <v>772430.4</v>
      </c>
      <c r="H83" s="126">
        <v>1164</v>
      </c>
    </row>
    <row r="84" spans="1:8" ht="12" outlineLevel="2" x14ac:dyDescent="0.2">
      <c r="A84" s="101"/>
      <c r="B84" s="102" t="s">
        <v>5</v>
      </c>
      <c r="C84" s="103">
        <v>587286</v>
      </c>
      <c r="D84" s="104">
        <v>885</v>
      </c>
      <c r="E84" s="105">
        <v>0</v>
      </c>
      <c r="F84" s="107">
        <v>0</v>
      </c>
      <c r="G84" s="103">
        <v>587286</v>
      </c>
      <c r="H84" s="126">
        <v>885</v>
      </c>
    </row>
    <row r="85" spans="1:8" ht="12" outlineLevel="2" x14ac:dyDescent="0.2">
      <c r="A85" s="101"/>
      <c r="B85" s="102" t="s">
        <v>6</v>
      </c>
      <c r="C85" s="145"/>
      <c r="D85" s="145"/>
      <c r="E85" s="105">
        <v>0</v>
      </c>
      <c r="F85" s="107">
        <v>0</v>
      </c>
      <c r="G85" s="103">
        <v>0</v>
      </c>
      <c r="H85" s="126">
        <v>0</v>
      </c>
    </row>
    <row r="86" spans="1:8" ht="12" outlineLevel="2" x14ac:dyDescent="0.2">
      <c r="A86" s="101"/>
      <c r="B86" s="102" t="s">
        <v>7</v>
      </c>
      <c r="C86" s="145"/>
      <c r="D86" s="145"/>
      <c r="E86" s="105">
        <v>0</v>
      </c>
      <c r="F86" s="107">
        <v>0</v>
      </c>
      <c r="G86" s="103">
        <v>0</v>
      </c>
      <c r="H86" s="126">
        <v>0</v>
      </c>
    </row>
    <row r="87" spans="1:8" ht="12" outlineLevel="2" x14ac:dyDescent="0.2">
      <c r="A87" s="101"/>
      <c r="B87" s="102" t="s">
        <v>8</v>
      </c>
      <c r="C87" s="145"/>
      <c r="D87" s="145"/>
      <c r="E87" s="105">
        <v>2962310.4</v>
      </c>
      <c r="F87" s="107">
        <v>4464</v>
      </c>
      <c r="G87" s="103">
        <v>2962310.4</v>
      </c>
      <c r="H87" s="126">
        <v>4464</v>
      </c>
    </row>
    <row r="88" spans="1:8" ht="12" outlineLevel="2" x14ac:dyDescent="0.2">
      <c r="A88" s="101"/>
      <c r="B88" s="102" t="s">
        <v>9</v>
      </c>
      <c r="C88" s="145"/>
      <c r="D88" s="145"/>
      <c r="E88" s="105">
        <v>1366628.2</v>
      </c>
      <c r="F88" s="107">
        <v>3096</v>
      </c>
      <c r="G88" s="103">
        <v>1366628.2</v>
      </c>
      <c r="H88" s="126">
        <v>3096</v>
      </c>
    </row>
    <row r="89" spans="1:8" ht="12" outlineLevel="3" x14ac:dyDescent="0.2">
      <c r="A89" s="146"/>
      <c r="B89" s="102" t="s">
        <v>10</v>
      </c>
      <c r="C89" s="145"/>
      <c r="D89" s="145"/>
      <c r="E89" s="105">
        <v>1366628.2</v>
      </c>
      <c r="F89" s="107">
        <v>3096</v>
      </c>
      <c r="G89" s="103">
        <v>1366628.2</v>
      </c>
      <c r="H89" s="126">
        <v>3096</v>
      </c>
    </row>
    <row r="90" spans="1:8" ht="12" outlineLevel="3" x14ac:dyDescent="0.2">
      <c r="A90" s="146"/>
      <c r="B90" s="102" t="s">
        <v>11</v>
      </c>
      <c r="C90" s="145"/>
      <c r="D90" s="145"/>
      <c r="E90" s="105">
        <v>1366628.2</v>
      </c>
      <c r="F90" s="107">
        <v>3093</v>
      </c>
      <c r="G90" s="103">
        <v>1366628.2</v>
      </c>
      <c r="H90" s="126">
        <v>3093</v>
      </c>
    </row>
    <row r="91" spans="1:8" x14ac:dyDescent="0.2">
      <c r="A91" s="97" t="s">
        <v>19</v>
      </c>
      <c r="B91" s="97" t="s">
        <v>20</v>
      </c>
      <c r="C91" s="98">
        <v>5443510.7999999998</v>
      </c>
      <c r="D91" s="100">
        <v>8203</v>
      </c>
      <c r="E91" s="98">
        <v>3232768.56</v>
      </c>
      <c r="F91" s="100">
        <v>6309</v>
      </c>
      <c r="G91" s="98">
        <v>8676279.3599999994</v>
      </c>
      <c r="H91" s="100">
        <v>14512</v>
      </c>
    </row>
    <row r="92" spans="1:8" ht="12" outlineLevel="2" x14ac:dyDescent="0.2">
      <c r="A92" s="101"/>
      <c r="B92" s="102" t="s">
        <v>16</v>
      </c>
      <c r="C92" s="103">
        <v>4845607.2</v>
      </c>
      <c r="D92" s="126">
        <v>7302</v>
      </c>
      <c r="E92" s="105">
        <v>0</v>
      </c>
      <c r="F92" s="107">
        <v>0</v>
      </c>
      <c r="G92" s="103">
        <v>4845607.2</v>
      </c>
      <c r="H92" s="126">
        <v>7302</v>
      </c>
    </row>
    <row r="93" spans="1:8" ht="12" outlineLevel="2" x14ac:dyDescent="0.2">
      <c r="A93" s="101"/>
      <c r="B93" s="102" t="s">
        <v>3</v>
      </c>
      <c r="C93" s="103">
        <v>597903.6</v>
      </c>
      <c r="D93" s="104">
        <v>901</v>
      </c>
      <c r="E93" s="105">
        <v>0</v>
      </c>
      <c r="F93" s="107">
        <v>0</v>
      </c>
      <c r="G93" s="103">
        <v>597903.6</v>
      </c>
      <c r="H93" s="126">
        <v>901</v>
      </c>
    </row>
    <row r="94" spans="1:8" ht="12" outlineLevel="2" x14ac:dyDescent="0.2">
      <c r="A94" s="101"/>
      <c r="B94" s="102" t="s">
        <v>4</v>
      </c>
      <c r="C94" s="145"/>
      <c r="D94" s="145"/>
      <c r="E94" s="105">
        <v>0</v>
      </c>
      <c r="F94" s="107">
        <v>0</v>
      </c>
      <c r="G94" s="103">
        <v>0</v>
      </c>
      <c r="H94" s="126">
        <v>0</v>
      </c>
    </row>
    <row r="95" spans="1:8" ht="12" outlineLevel="2" x14ac:dyDescent="0.2">
      <c r="A95" s="101"/>
      <c r="B95" s="102" t="s">
        <v>5</v>
      </c>
      <c r="C95" s="145"/>
      <c r="D95" s="145"/>
      <c r="E95" s="105">
        <v>0</v>
      </c>
      <c r="F95" s="107">
        <v>0</v>
      </c>
      <c r="G95" s="103">
        <v>0</v>
      </c>
      <c r="H95" s="126">
        <v>0</v>
      </c>
    </row>
    <row r="96" spans="1:8" ht="12" outlineLevel="2" x14ac:dyDescent="0.2">
      <c r="A96" s="101"/>
      <c r="B96" s="102" t="s">
        <v>6</v>
      </c>
      <c r="C96" s="145"/>
      <c r="D96" s="145"/>
      <c r="E96" s="105">
        <v>0</v>
      </c>
      <c r="F96" s="107">
        <v>0</v>
      </c>
      <c r="G96" s="103">
        <v>0</v>
      </c>
      <c r="H96" s="126">
        <v>0</v>
      </c>
    </row>
    <row r="97" spans="1:8" ht="12" outlineLevel="2" x14ac:dyDescent="0.2">
      <c r="A97" s="101"/>
      <c r="B97" s="102" t="s">
        <v>7</v>
      </c>
      <c r="C97" s="145"/>
      <c r="D97" s="145"/>
      <c r="E97" s="105">
        <v>0</v>
      </c>
      <c r="F97" s="107">
        <v>0</v>
      </c>
      <c r="G97" s="103">
        <v>0</v>
      </c>
      <c r="H97" s="126">
        <v>0</v>
      </c>
    </row>
    <row r="98" spans="1:8" ht="12" outlineLevel="2" x14ac:dyDescent="0.2">
      <c r="A98" s="101"/>
      <c r="B98" s="102" t="s">
        <v>8</v>
      </c>
      <c r="C98" s="145"/>
      <c r="D98" s="145"/>
      <c r="E98" s="105">
        <v>1335826.8</v>
      </c>
      <c r="F98" s="107">
        <v>2013</v>
      </c>
      <c r="G98" s="103">
        <v>1335826.8</v>
      </c>
      <c r="H98" s="126">
        <v>2013</v>
      </c>
    </row>
    <row r="99" spans="1:8" ht="12" outlineLevel="2" x14ac:dyDescent="0.2">
      <c r="A99" s="101"/>
      <c r="B99" s="102" t="s">
        <v>9</v>
      </c>
      <c r="C99" s="145"/>
      <c r="D99" s="145"/>
      <c r="E99" s="105">
        <v>632313.92000000004</v>
      </c>
      <c r="F99" s="107">
        <v>1432</v>
      </c>
      <c r="G99" s="103">
        <v>632313.92000000004</v>
      </c>
      <c r="H99" s="126">
        <v>1432</v>
      </c>
    </row>
    <row r="100" spans="1:8" ht="12" outlineLevel="3" x14ac:dyDescent="0.2">
      <c r="A100" s="146"/>
      <c r="B100" s="102" t="s">
        <v>10</v>
      </c>
      <c r="C100" s="145"/>
      <c r="D100" s="145"/>
      <c r="E100" s="105">
        <v>632313.92000000004</v>
      </c>
      <c r="F100" s="107">
        <v>1432</v>
      </c>
      <c r="G100" s="103">
        <v>632313.92000000004</v>
      </c>
      <c r="H100" s="126">
        <v>1432</v>
      </c>
    </row>
    <row r="101" spans="1:8" ht="12" outlineLevel="3" x14ac:dyDescent="0.2">
      <c r="A101" s="146"/>
      <c r="B101" s="102" t="s">
        <v>11</v>
      </c>
      <c r="C101" s="145"/>
      <c r="D101" s="145"/>
      <c r="E101" s="105">
        <v>632313.92000000004</v>
      </c>
      <c r="F101" s="107">
        <v>1432</v>
      </c>
      <c r="G101" s="103">
        <v>632313.92000000004</v>
      </c>
      <c r="H101" s="126">
        <v>1432</v>
      </c>
    </row>
    <row r="102" spans="1:8" ht="31.5" x14ac:dyDescent="0.2">
      <c r="A102" s="97" t="s">
        <v>108</v>
      </c>
      <c r="B102" s="97" t="s">
        <v>109</v>
      </c>
      <c r="C102" s="98">
        <v>57733.2</v>
      </c>
      <c r="D102" s="99">
        <v>87</v>
      </c>
      <c r="E102" s="98">
        <v>9290.4</v>
      </c>
      <c r="F102" s="100">
        <v>14</v>
      </c>
      <c r="G102" s="98">
        <v>67023.600000000006</v>
      </c>
      <c r="H102" s="100">
        <v>101</v>
      </c>
    </row>
    <row r="103" spans="1:8" ht="12" outlineLevel="2" x14ac:dyDescent="0.2">
      <c r="A103" s="101"/>
      <c r="B103" s="102" t="s">
        <v>16</v>
      </c>
      <c r="C103" s="103">
        <v>37825.199999999997</v>
      </c>
      <c r="D103" s="104">
        <v>57</v>
      </c>
      <c r="E103" s="105">
        <v>0</v>
      </c>
      <c r="F103" s="107">
        <v>0</v>
      </c>
      <c r="G103" s="103">
        <v>37825.199999999997</v>
      </c>
      <c r="H103" s="126">
        <v>57</v>
      </c>
    </row>
    <row r="104" spans="1:8" ht="12" outlineLevel="2" x14ac:dyDescent="0.2">
      <c r="A104" s="101"/>
      <c r="B104" s="102" t="s">
        <v>3</v>
      </c>
      <c r="C104" s="103">
        <v>11944.8</v>
      </c>
      <c r="D104" s="104">
        <v>18</v>
      </c>
      <c r="E104" s="105">
        <v>0</v>
      </c>
      <c r="F104" s="107">
        <v>0</v>
      </c>
      <c r="G104" s="103">
        <v>11944.8</v>
      </c>
      <c r="H104" s="126">
        <v>18</v>
      </c>
    </row>
    <row r="105" spans="1:8" outlineLevel="2" x14ac:dyDescent="0.2">
      <c r="A105" s="101"/>
      <c r="B105" s="102" t="s">
        <v>4</v>
      </c>
      <c r="C105" s="103">
        <v>2654.4</v>
      </c>
      <c r="D105" s="104">
        <v>4</v>
      </c>
      <c r="E105" s="103">
        <v>0</v>
      </c>
      <c r="F105" s="126">
        <v>0</v>
      </c>
      <c r="G105" s="103">
        <v>2654.4</v>
      </c>
      <c r="H105" s="126">
        <v>4</v>
      </c>
    </row>
    <row r="106" spans="1:8" outlineLevel="2" x14ac:dyDescent="0.2">
      <c r="A106" s="101"/>
      <c r="B106" s="102" t="s">
        <v>5</v>
      </c>
      <c r="C106" s="103">
        <v>1990.8</v>
      </c>
      <c r="D106" s="104">
        <v>3</v>
      </c>
      <c r="E106" s="103">
        <v>0</v>
      </c>
      <c r="F106" s="126">
        <v>0</v>
      </c>
      <c r="G106" s="103">
        <v>1990.8</v>
      </c>
      <c r="H106" s="126">
        <v>3</v>
      </c>
    </row>
    <row r="107" spans="1:8" ht="12" outlineLevel="2" x14ac:dyDescent="0.2">
      <c r="A107" s="101"/>
      <c r="B107" s="102" t="s">
        <v>6</v>
      </c>
      <c r="C107" s="103">
        <v>3318</v>
      </c>
      <c r="D107" s="104">
        <v>5</v>
      </c>
      <c r="E107" s="105">
        <v>0</v>
      </c>
      <c r="F107" s="107">
        <v>0</v>
      </c>
      <c r="G107" s="103">
        <v>3318</v>
      </c>
      <c r="H107" s="126">
        <v>5</v>
      </c>
    </row>
    <row r="108" spans="1:8" outlineLevel="2" x14ac:dyDescent="0.2">
      <c r="A108" s="101"/>
      <c r="B108" s="102" t="s">
        <v>7</v>
      </c>
      <c r="C108" s="145"/>
      <c r="D108" s="145"/>
      <c r="E108" s="103">
        <v>9290.4</v>
      </c>
      <c r="F108" s="126">
        <v>14</v>
      </c>
      <c r="G108" s="103">
        <v>9290.4</v>
      </c>
      <c r="H108" s="126">
        <v>14</v>
      </c>
    </row>
    <row r="109" spans="1:8" x14ac:dyDescent="0.2">
      <c r="A109" s="187" t="s">
        <v>25</v>
      </c>
      <c r="B109" s="187"/>
      <c r="C109" s="98">
        <v>177155319.59999999</v>
      </c>
      <c r="D109" s="100">
        <v>266954</v>
      </c>
      <c r="E109" s="98">
        <v>40045257</v>
      </c>
      <c r="F109" s="100">
        <v>76880</v>
      </c>
      <c r="G109" s="98">
        <v>217200576.59999999</v>
      </c>
      <c r="H109" s="100">
        <v>343834</v>
      </c>
    </row>
  </sheetData>
  <mergeCells count="9">
    <mergeCell ref="A109:B109"/>
    <mergeCell ref="B1:D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H485"/>
  <sheetViews>
    <sheetView view="pageBreakPreview" zoomScale="160" zoomScaleNormal="160" zoomScaleSheetLayoutView="160" workbookViewId="0">
      <selection activeCell="A2" sqref="A2:H2"/>
    </sheetView>
  </sheetViews>
  <sheetFormatPr defaultColWidth="10.6640625" defaultRowHeight="11.25" outlineLevelRow="2" x14ac:dyDescent="0.2"/>
  <cols>
    <col min="1" max="1" width="10" style="36" customWidth="1"/>
    <col min="2" max="2" width="23.1640625" style="142" customWidth="1"/>
    <col min="3" max="3" width="14.1640625" style="36" customWidth="1"/>
    <col min="4" max="4" width="10" style="36" customWidth="1"/>
    <col min="5" max="5" width="13.83203125" style="143" customWidth="1"/>
    <col min="6" max="6" width="10.6640625" style="144" customWidth="1"/>
    <col min="7" max="7" width="14.83203125" style="64" customWidth="1"/>
    <col min="8" max="8" width="10.6640625" style="93" customWidth="1"/>
    <col min="9" max="9" width="11.5" style="36" customWidth="1"/>
    <col min="10" max="12" width="10.6640625" style="36" customWidth="1"/>
    <col min="13" max="16384" width="10.6640625" style="36"/>
  </cols>
  <sheetData>
    <row r="1" spans="1:8" ht="42" customHeight="1" x14ac:dyDescent="0.2">
      <c r="A1" s="12"/>
      <c r="B1" s="13"/>
      <c r="C1" s="21"/>
      <c r="D1" s="22"/>
      <c r="E1" s="23"/>
      <c r="F1" s="214" t="s">
        <v>231</v>
      </c>
      <c r="G1" s="202"/>
      <c r="H1" s="202"/>
    </row>
    <row r="2" spans="1:8" ht="40.5" customHeight="1" x14ac:dyDescent="0.2">
      <c r="A2" s="203" t="s">
        <v>227</v>
      </c>
      <c r="B2" s="203"/>
      <c r="C2" s="203"/>
      <c r="D2" s="203"/>
      <c r="E2" s="203"/>
      <c r="F2" s="203"/>
      <c r="G2" s="203"/>
      <c r="H2" s="203"/>
    </row>
    <row r="3" spans="1:8" ht="21.75" customHeight="1" x14ac:dyDescent="0.2">
      <c r="A3" s="204" t="s">
        <v>0</v>
      </c>
      <c r="B3" s="205" t="s">
        <v>291</v>
      </c>
      <c r="C3" s="206" t="s">
        <v>29</v>
      </c>
      <c r="D3" s="206"/>
      <c r="E3" s="207" t="s">
        <v>30</v>
      </c>
      <c r="F3" s="207"/>
      <c r="G3" s="208" t="s">
        <v>31</v>
      </c>
      <c r="H3" s="208"/>
    </row>
    <row r="4" spans="1:8" ht="14.25" customHeight="1" x14ac:dyDescent="0.2">
      <c r="A4" s="204"/>
      <c r="B4" s="205"/>
      <c r="C4" s="17" t="s">
        <v>32</v>
      </c>
      <c r="D4" s="17" t="s">
        <v>33</v>
      </c>
      <c r="E4" s="18" t="s">
        <v>32</v>
      </c>
      <c r="F4" s="17" t="s">
        <v>33</v>
      </c>
      <c r="G4" s="17" t="s">
        <v>32</v>
      </c>
      <c r="H4" s="17" t="s">
        <v>33</v>
      </c>
    </row>
    <row r="5" spans="1:8" s="64" customFormat="1" ht="13.5" customHeight="1" x14ac:dyDescent="0.2">
      <c r="A5" s="52" t="s">
        <v>35</v>
      </c>
      <c r="B5" s="130"/>
      <c r="C5" s="210" t="s">
        <v>36</v>
      </c>
      <c r="D5" s="210"/>
      <c r="E5" s="210"/>
      <c r="F5" s="210"/>
      <c r="G5" s="210"/>
      <c r="H5" s="211"/>
    </row>
    <row r="6" spans="1:8" s="64" customFormat="1" ht="11.25" customHeight="1" outlineLevel="1" x14ac:dyDescent="0.2">
      <c r="A6" s="53"/>
      <c r="B6" s="54" t="s">
        <v>228</v>
      </c>
      <c r="C6" s="55">
        <f>SUM(C7:C18)</f>
        <v>7694373.7800000003</v>
      </c>
      <c r="D6" s="55">
        <f t="shared" ref="D6:H6" si="0">SUM(D7:D18)</f>
        <v>11296</v>
      </c>
      <c r="E6" s="55">
        <f t="shared" si="0"/>
        <v>-1116778.17</v>
      </c>
      <c r="F6" s="56">
        <f t="shared" si="0"/>
        <v>-1748</v>
      </c>
      <c r="G6" s="55">
        <f t="shared" si="0"/>
        <v>6577595.6100000003</v>
      </c>
      <c r="H6" s="56">
        <f t="shared" si="0"/>
        <v>9548</v>
      </c>
    </row>
    <row r="7" spans="1:8" s="64" customFormat="1" ht="11.25" customHeight="1" outlineLevel="2" x14ac:dyDescent="0.2">
      <c r="A7" s="131"/>
      <c r="B7" s="132" t="s">
        <v>14</v>
      </c>
      <c r="C7" s="133">
        <v>577155.55000000005</v>
      </c>
      <c r="D7" s="134">
        <v>846</v>
      </c>
      <c r="E7" s="61">
        <v>-140410.12</v>
      </c>
      <c r="F7" s="62">
        <v>-207</v>
      </c>
      <c r="G7" s="135">
        <f>C7+E7</f>
        <v>436745.43</v>
      </c>
      <c r="H7" s="136">
        <f>D7+F7</f>
        <v>639</v>
      </c>
    </row>
    <row r="8" spans="1:8" s="64" customFormat="1" ht="11.25" customHeight="1" outlineLevel="2" x14ac:dyDescent="0.2">
      <c r="A8" s="131"/>
      <c r="B8" s="132" t="s">
        <v>15</v>
      </c>
      <c r="C8" s="133">
        <v>520943.35999999999</v>
      </c>
      <c r="D8" s="134">
        <v>764</v>
      </c>
      <c r="E8" s="61">
        <v>0</v>
      </c>
      <c r="F8" s="62">
        <v>0</v>
      </c>
      <c r="G8" s="135">
        <f t="shared" ref="G8:H18" si="1">C8+E8</f>
        <v>520943.35999999999</v>
      </c>
      <c r="H8" s="136">
        <f t="shared" si="1"/>
        <v>764</v>
      </c>
    </row>
    <row r="9" spans="1:8" s="64" customFormat="1" ht="11.25" customHeight="1" outlineLevel="2" x14ac:dyDescent="0.2">
      <c r="A9" s="131"/>
      <c r="B9" s="132" t="s">
        <v>16</v>
      </c>
      <c r="C9" s="133">
        <v>582961.35</v>
      </c>
      <c r="D9" s="134">
        <v>851</v>
      </c>
      <c r="E9" s="61">
        <v>0</v>
      </c>
      <c r="F9" s="62">
        <v>0</v>
      </c>
      <c r="G9" s="135">
        <f t="shared" si="1"/>
        <v>582961.35</v>
      </c>
      <c r="H9" s="136">
        <f t="shared" si="1"/>
        <v>851</v>
      </c>
    </row>
    <row r="10" spans="1:8" s="64" customFormat="1" ht="11.25" customHeight="1" outlineLevel="2" x14ac:dyDescent="0.2">
      <c r="A10" s="131"/>
      <c r="B10" s="132" t="s">
        <v>3</v>
      </c>
      <c r="C10" s="133">
        <v>631676.38</v>
      </c>
      <c r="D10" s="134">
        <v>927</v>
      </c>
      <c r="E10" s="61">
        <v>0</v>
      </c>
      <c r="F10" s="62">
        <v>0</v>
      </c>
      <c r="G10" s="135">
        <f t="shared" si="1"/>
        <v>631676.38</v>
      </c>
      <c r="H10" s="136">
        <f t="shared" si="1"/>
        <v>927</v>
      </c>
    </row>
    <row r="11" spans="1:8" s="64" customFormat="1" ht="11.25" customHeight="1" outlineLevel="2" x14ac:dyDescent="0.2">
      <c r="A11" s="131"/>
      <c r="B11" s="132" t="s">
        <v>4</v>
      </c>
      <c r="C11" s="133">
        <v>530778.86</v>
      </c>
      <c r="D11" s="134">
        <v>796</v>
      </c>
      <c r="E11" s="61">
        <v>0</v>
      </c>
      <c r="F11" s="62">
        <v>0</v>
      </c>
      <c r="G11" s="135">
        <f t="shared" si="1"/>
        <v>530778.86</v>
      </c>
      <c r="H11" s="136">
        <f t="shared" si="1"/>
        <v>796</v>
      </c>
    </row>
    <row r="12" spans="1:8" s="64" customFormat="1" ht="11.25" customHeight="1" outlineLevel="2" x14ac:dyDescent="0.2">
      <c r="A12" s="131"/>
      <c r="B12" s="132" t="s">
        <v>5</v>
      </c>
      <c r="C12" s="133">
        <v>560257.66</v>
      </c>
      <c r="D12" s="134">
        <v>819</v>
      </c>
      <c r="E12" s="61">
        <v>-377.36</v>
      </c>
      <c r="F12" s="62">
        <v>0</v>
      </c>
      <c r="G12" s="135">
        <f t="shared" si="1"/>
        <v>559880.30000000005</v>
      </c>
      <c r="H12" s="136">
        <f t="shared" si="1"/>
        <v>819</v>
      </c>
    </row>
    <row r="13" spans="1:8" s="64" customFormat="1" ht="11.25" customHeight="1" outlineLevel="2" x14ac:dyDescent="0.2">
      <c r="A13" s="131"/>
      <c r="B13" s="132" t="s">
        <v>6</v>
      </c>
      <c r="C13" s="133">
        <v>715213.73</v>
      </c>
      <c r="D13" s="137">
        <v>1049</v>
      </c>
      <c r="E13" s="61">
        <v>-190756.41</v>
      </c>
      <c r="F13" s="62">
        <v>-293</v>
      </c>
      <c r="G13" s="135">
        <f t="shared" si="1"/>
        <v>524457.31999999995</v>
      </c>
      <c r="H13" s="136">
        <f t="shared" si="1"/>
        <v>756</v>
      </c>
    </row>
    <row r="14" spans="1:8" s="64" customFormat="1" ht="11.25" customHeight="1" outlineLevel="2" x14ac:dyDescent="0.2">
      <c r="A14" s="131"/>
      <c r="B14" s="132" t="s">
        <v>7</v>
      </c>
      <c r="C14" s="133">
        <v>715213.73</v>
      </c>
      <c r="D14" s="137">
        <v>1049</v>
      </c>
      <c r="E14" s="61">
        <v>-132901.07</v>
      </c>
      <c r="F14" s="62">
        <v>-198</v>
      </c>
      <c r="G14" s="135">
        <f t="shared" si="1"/>
        <v>582312.66</v>
      </c>
      <c r="H14" s="136">
        <f t="shared" si="1"/>
        <v>851</v>
      </c>
    </row>
    <row r="15" spans="1:8" s="64" customFormat="1" ht="11.25" customHeight="1" outlineLevel="2" x14ac:dyDescent="0.2">
      <c r="A15" s="131"/>
      <c r="B15" s="132" t="s">
        <v>8</v>
      </c>
      <c r="C15" s="133">
        <v>715213.73</v>
      </c>
      <c r="D15" s="137">
        <v>1049</v>
      </c>
      <c r="E15" s="61">
        <v>-151772.68</v>
      </c>
      <c r="F15" s="62">
        <v>-224</v>
      </c>
      <c r="G15" s="135">
        <f t="shared" si="1"/>
        <v>563441.05000000005</v>
      </c>
      <c r="H15" s="136">
        <f t="shared" si="1"/>
        <v>825</v>
      </c>
    </row>
    <row r="16" spans="1:8" s="64" customFormat="1" ht="11.25" customHeight="1" outlineLevel="2" x14ac:dyDescent="0.2">
      <c r="A16" s="131"/>
      <c r="B16" s="132" t="s">
        <v>9</v>
      </c>
      <c r="C16" s="133">
        <v>715213.73</v>
      </c>
      <c r="D16" s="137">
        <v>1049</v>
      </c>
      <c r="E16" s="61">
        <v>-166853.51</v>
      </c>
      <c r="F16" s="62">
        <v>-275</v>
      </c>
      <c r="G16" s="135">
        <f t="shared" si="1"/>
        <v>548360.22</v>
      </c>
      <c r="H16" s="136">
        <f t="shared" si="1"/>
        <v>774</v>
      </c>
    </row>
    <row r="17" spans="1:8" s="64" customFormat="1" ht="11.25" customHeight="1" outlineLevel="2" x14ac:dyDescent="0.2">
      <c r="A17" s="131"/>
      <c r="B17" s="132" t="s">
        <v>10</v>
      </c>
      <c r="C17" s="133">
        <v>715213.73</v>
      </c>
      <c r="D17" s="137">
        <v>1049</v>
      </c>
      <c r="E17" s="61">
        <v>-166853.51</v>
      </c>
      <c r="F17" s="62">
        <v>-275</v>
      </c>
      <c r="G17" s="135">
        <f t="shared" si="1"/>
        <v>548360.22</v>
      </c>
      <c r="H17" s="136">
        <f t="shared" si="1"/>
        <v>774</v>
      </c>
    </row>
    <row r="18" spans="1:8" s="64" customFormat="1" ht="11.25" customHeight="1" outlineLevel="2" x14ac:dyDescent="0.2">
      <c r="A18" s="131"/>
      <c r="B18" s="132" t="s">
        <v>11</v>
      </c>
      <c r="C18" s="133">
        <v>714531.97</v>
      </c>
      <c r="D18" s="137">
        <v>1048</v>
      </c>
      <c r="E18" s="61">
        <v>-166853.51</v>
      </c>
      <c r="F18" s="62">
        <v>-276</v>
      </c>
      <c r="G18" s="135">
        <f t="shared" si="1"/>
        <v>547678.46</v>
      </c>
      <c r="H18" s="136">
        <f t="shared" si="1"/>
        <v>772</v>
      </c>
    </row>
    <row r="19" spans="1:8" s="64" customFormat="1" ht="13.5" customHeight="1" x14ac:dyDescent="0.2">
      <c r="A19" s="52" t="s">
        <v>55</v>
      </c>
      <c r="B19" s="209" t="s">
        <v>56</v>
      </c>
      <c r="C19" s="210"/>
      <c r="D19" s="210"/>
      <c r="E19" s="210"/>
      <c r="F19" s="210"/>
      <c r="G19" s="210"/>
      <c r="H19" s="211"/>
    </row>
    <row r="20" spans="1:8" s="64" customFormat="1" ht="11.25" customHeight="1" outlineLevel="1" x14ac:dyDescent="0.2">
      <c r="A20" s="53"/>
      <c r="B20" s="54" t="s">
        <v>228</v>
      </c>
      <c r="C20" s="55">
        <f>SUM(C21:C32)</f>
        <v>14640625.550000001</v>
      </c>
      <c r="D20" s="55">
        <f t="shared" ref="D20:H20" si="2">SUM(D21:D32)</f>
        <v>19491</v>
      </c>
      <c r="E20" s="55">
        <f t="shared" si="2"/>
        <v>186143.48</v>
      </c>
      <c r="F20" s="56">
        <f t="shared" si="2"/>
        <v>316</v>
      </c>
      <c r="G20" s="55">
        <f t="shared" si="2"/>
        <v>14826769.029999999</v>
      </c>
      <c r="H20" s="56">
        <f t="shared" si="2"/>
        <v>19807</v>
      </c>
    </row>
    <row r="21" spans="1:8" s="64" customFormat="1" ht="11.25" customHeight="1" outlineLevel="2" x14ac:dyDescent="0.2">
      <c r="A21" s="131"/>
      <c r="B21" s="132" t="s">
        <v>14</v>
      </c>
      <c r="C21" s="133">
        <v>1184283.3700000001</v>
      </c>
      <c r="D21" s="137">
        <v>1578</v>
      </c>
      <c r="E21" s="61">
        <v>0</v>
      </c>
      <c r="F21" s="62">
        <v>0</v>
      </c>
      <c r="G21" s="135">
        <f t="shared" ref="G21:H32" si="3">C21+E21</f>
        <v>1184283.3700000001</v>
      </c>
      <c r="H21" s="136">
        <f t="shared" si="3"/>
        <v>1578</v>
      </c>
    </row>
    <row r="22" spans="1:8" s="64" customFormat="1" ht="11.25" customHeight="1" outlineLevel="2" x14ac:dyDescent="0.2">
      <c r="A22" s="131"/>
      <c r="B22" s="132" t="s">
        <v>15</v>
      </c>
      <c r="C22" s="133">
        <v>1124784.3700000001</v>
      </c>
      <c r="D22" s="137">
        <v>1483</v>
      </c>
      <c r="E22" s="61">
        <v>0</v>
      </c>
      <c r="F22" s="62">
        <v>0</v>
      </c>
      <c r="G22" s="135">
        <f t="shared" si="3"/>
        <v>1124784.3700000001</v>
      </c>
      <c r="H22" s="136">
        <f t="shared" si="3"/>
        <v>1483</v>
      </c>
    </row>
    <row r="23" spans="1:8" s="64" customFormat="1" ht="11.25" customHeight="1" outlineLevel="2" x14ac:dyDescent="0.2">
      <c r="A23" s="131"/>
      <c r="B23" s="132" t="s">
        <v>16</v>
      </c>
      <c r="C23" s="133">
        <v>1184283.3700000001</v>
      </c>
      <c r="D23" s="137">
        <v>1578</v>
      </c>
      <c r="E23" s="61">
        <v>0</v>
      </c>
      <c r="F23" s="62">
        <v>0</v>
      </c>
      <c r="G23" s="135">
        <f t="shared" si="3"/>
        <v>1184283.3700000001</v>
      </c>
      <c r="H23" s="136">
        <f t="shared" si="3"/>
        <v>1578</v>
      </c>
    </row>
    <row r="24" spans="1:8" s="64" customFormat="1" ht="11.25" customHeight="1" outlineLevel="2" x14ac:dyDescent="0.2">
      <c r="A24" s="131"/>
      <c r="B24" s="132" t="s">
        <v>3</v>
      </c>
      <c r="C24" s="133">
        <v>1184283.3700000001</v>
      </c>
      <c r="D24" s="137">
        <v>1578</v>
      </c>
      <c r="E24" s="61">
        <v>0</v>
      </c>
      <c r="F24" s="62">
        <v>0</v>
      </c>
      <c r="G24" s="135">
        <f t="shared" si="3"/>
        <v>1184283.3700000001</v>
      </c>
      <c r="H24" s="136">
        <f t="shared" si="3"/>
        <v>1578</v>
      </c>
    </row>
    <row r="25" spans="1:8" s="64" customFormat="1" ht="11.25" customHeight="1" outlineLevel="2" x14ac:dyDescent="0.2">
      <c r="A25" s="131"/>
      <c r="B25" s="132" t="s">
        <v>4</v>
      </c>
      <c r="C25" s="133">
        <v>1184283.3700000001</v>
      </c>
      <c r="D25" s="137">
        <v>1578</v>
      </c>
      <c r="E25" s="61">
        <v>0</v>
      </c>
      <c r="F25" s="62">
        <v>0</v>
      </c>
      <c r="G25" s="135">
        <f t="shared" si="3"/>
        <v>1184283.3700000001</v>
      </c>
      <c r="H25" s="136">
        <f t="shared" si="3"/>
        <v>1578</v>
      </c>
    </row>
    <row r="26" spans="1:8" s="64" customFormat="1" ht="11.25" customHeight="1" outlineLevel="2" x14ac:dyDescent="0.2">
      <c r="A26" s="131"/>
      <c r="B26" s="132" t="s">
        <v>5</v>
      </c>
      <c r="C26" s="133">
        <v>1675258.92</v>
      </c>
      <c r="D26" s="137">
        <v>2231</v>
      </c>
      <c r="E26" s="61">
        <v>0</v>
      </c>
      <c r="F26" s="62">
        <v>0</v>
      </c>
      <c r="G26" s="135">
        <f t="shared" si="3"/>
        <v>1675258.92</v>
      </c>
      <c r="H26" s="136">
        <f t="shared" si="3"/>
        <v>2231</v>
      </c>
    </row>
    <row r="27" spans="1:8" s="64" customFormat="1" ht="11.25" customHeight="1" outlineLevel="2" x14ac:dyDescent="0.2">
      <c r="A27" s="131"/>
      <c r="B27" s="132" t="s">
        <v>6</v>
      </c>
      <c r="C27" s="133">
        <v>1184283.3700000001</v>
      </c>
      <c r="D27" s="137">
        <v>1578</v>
      </c>
      <c r="E27" s="61">
        <v>0</v>
      </c>
      <c r="F27" s="62">
        <v>0</v>
      </c>
      <c r="G27" s="135">
        <f t="shared" si="3"/>
        <v>1184283.3700000001</v>
      </c>
      <c r="H27" s="136">
        <f t="shared" si="3"/>
        <v>1578</v>
      </c>
    </row>
    <row r="28" spans="1:8" s="64" customFormat="1" ht="11.25" customHeight="1" outlineLevel="2" x14ac:dyDescent="0.2">
      <c r="A28" s="131"/>
      <c r="B28" s="132" t="s">
        <v>7</v>
      </c>
      <c r="C28" s="133">
        <v>1184283.3700000001</v>
      </c>
      <c r="D28" s="137">
        <v>1578</v>
      </c>
      <c r="E28" s="61">
        <v>0</v>
      </c>
      <c r="F28" s="62">
        <v>0</v>
      </c>
      <c r="G28" s="135">
        <f t="shared" si="3"/>
        <v>1184283.3700000001</v>
      </c>
      <c r="H28" s="136">
        <f t="shared" si="3"/>
        <v>1578</v>
      </c>
    </row>
    <row r="29" spans="1:8" s="64" customFormat="1" ht="11.25" customHeight="1" outlineLevel="2" x14ac:dyDescent="0.2">
      <c r="A29" s="131"/>
      <c r="B29" s="132" t="s">
        <v>8</v>
      </c>
      <c r="C29" s="133">
        <v>1184283.3700000001</v>
      </c>
      <c r="D29" s="137">
        <v>1578</v>
      </c>
      <c r="E29" s="61">
        <v>30049.89</v>
      </c>
      <c r="F29" s="62">
        <v>52</v>
      </c>
      <c r="G29" s="135">
        <f t="shared" si="3"/>
        <v>1214333.26</v>
      </c>
      <c r="H29" s="136">
        <f t="shared" si="3"/>
        <v>1630</v>
      </c>
    </row>
    <row r="30" spans="1:8" s="64" customFormat="1" ht="11.25" customHeight="1" outlineLevel="2" x14ac:dyDescent="0.2">
      <c r="A30" s="131"/>
      <c r="B30" s="132" t="s">
        <v>9</v>
      </c>
      <c r="C30" s="133">
        <v>1184283.3700000001</v>
      </c>
      <c r="D30" s="137">
        <v>1578</v>
      </c>
      <c r="E30" s="61">
        <v>52031.199999999997</v>
      </c>
      <c r="F30" s="62">
        <v>88</v>
      </c>
      <c r="G30" s="135">
        <f t="shared" si="3"/>
        <v>1236314.57</v>
      </c>
      <c r="H30" s="136">
        <f t="shared" si="3"/>
        <v>1666</v>
      </c>
    </row>
    <row r="31" spans="1:8" s="64" customFormat="1" ht="11.25" customHeight="1" outlineLevel="2" x14ac:dyDescent="0.2">
      <c r="A31" s="131"/>
      <c r="B31" s="132" t="s">
        <v>10</v>
      </c>
      <c r="C31" s="133">
        <v>1184283.3700000001</v>
      </c>
      <c r="D31" s="137">
        <v>1578</v>
      </c>
      <c r="E31" s="61">
        <v>52031.199999999997</v>
      </c>
      <c r="F31" s="62">
        <v>88</v>
      </c>
      <c r="G31" s="135">
        <f t="shared" si="3"/>
        <v>1236314.57</v>
      </c>
      <c r="H31" s="136">
        <f t="shared" si="3"/>
        <v>1666</v>
      </c>
    </row>
    <row r="32" spans="1:8" s="64" customFormat="1" ht="11.25" customHeight="1" outlineLevel="2" x14ac:dyDescent="0.2">
      <c r="A32" s="131"/>
      <c r="B32" s="132" t="s">
        <v>11</v>
      </c>
      <c r="C32" s="133">
        <v>1182031.93</v>
      </c>
      <c r="D32" s="137">
        <v>1575</v>
      </c>
      <c r="E32" s="61">
        <v>52031.19</v>
      </c>
      <c r="F32" s="62">
        <v>88</v>
      </c>
      <c r="G32" s="135">
        <f t="shared" si="3"/>
        <v>1234063.1200000001</v>
      </c>
      <c r="H32" s="136">
        <f t="shared" si="3"/>
        <v>1663</v>
      </c>
    </row>
    <row r="33" spans="1:8" s="64" customFormat="1" ht="13.5" customHeight="1" x14ac:dyDescent="0.2">
      <c r="A33" s="52" t="s">
        <v>60</v>
      </c>
      <c r="B33" s="209" t="s">
        <v>61</v>
      </c>
      <c r="C33" s="210"/>
      <c r="D33" s="210"/>
      <c r="E33" s="210"/>
      <c r="F33" s="210"/>
      <c r="G33" s="210"/>
      <c r="H33" s="211"/>
    </row>
    <row r="34" spans="1:8" s="64" customFormat="1" ht="11.25" customHeight="1" outlineLevel="1" x14ac:dyDescent="0.2">
      <c r="A34" s="53"/>
      <c r="B34" s="54" t="s">
        <v>228</v>
      </c>
      <c r="C34" s="55">
        <f>SUM(C35:C46)</f>
        <v>5794732.0800000001</v>
      </c>
      <c r="D34" s="55">
        <f t="shared" ref="D34:H34" si="4">SUM(D35:D46)</f>
        <v>9019</v>
      </c>
      <c r="E34" s="55">
        <f t="shared" si="4"/>
        <v>-2056879.43</v>
      </c>
      <c r="F34" s="56">
        <f t="shared" si="4"/>
        <v>-3055</v>
      </c>
      <c r="G34" s="55">
        <f t="shared" si="4"/>
        <v>3737852.65</v>
      </c>
      <c r="H34" s="56">
        <f t="shared" si="4"/>
        <v>5964</v>
      </c>
    </row>
    <row r="35" spans="1:8" s="64" customFormat="1" ht="11.25" customHeight="1" outlineLevel="2" x14ac:dyDescent="0.2">
      <c r="A35" s="131"/>
      <c r="B35" s="132" t="s">
        <v>14</v>
      </c>
      <c r="C35" s="133">
        <v>364525.26</v>
      </c>
      <c r="D35" s="134">
        <v>570</v>
      </c>
      <c r="E35" s="61">
        <v>-49299.73</v>
      </c>
      <c r="F35" s="62">
        <v>-65</v>
      </c>
      <c r="G35" s="135">
        <f t="shared" ref="G35:H46" si="5">C35+E35</f>
        <v>315225.53000000003</v>
      </c>
      <c r="H35" s="136">
        <f t="shared" si="5"/>
        <v>505</v>
      </c>
    </row>
    <row r="36" spans="1:8" s="64" customFormat="1" ht="11.25" customHeight="1" outlineLevel="2" x14ac:dyDescent="0.2">
      <c r="A36" s="131"/>
      <c r="B36" s="132" t="s">
        <v>15</v>
      </c>
      <c r="C36" s="133">
        <v>361838.4</v>
      </c>
      <c r="D36" s="134">
        <v>566</v>
      </c>
      <c r="E36" s="61">
        <v>-43481.22</v>
      </c>
      <c r="F36" s="62">
        <v>-58</v>
      </c>
      <c r="G36" s="135">
        <f t="shared" si="5"/>
        <v>318357.18</v>
      </c>
      <c r="H36" s="136">
        <f t="shared" si="5"/>
        <v>508</v>
      </c>
    </row>
    <row r="37" spans="1:8" s="64" customFormat="1" ht="11.25" customHeight="1" outlineLevel="2" x14ac:dyDescent="0.2">
      <c r="A37" s="131"/>
      <c r="B37" s="132" t="s">
        <v>16</v>
      </c>
      <c r="C37" s="133">
        <v>493459.06</v>
      </c>
      <c r="D37" s="134">
        <v>769</v>
      </c>
      <c r="E37" s="61">
        <v>-32825.14</v>
      </c>
      <c r="F37" s="62">
        <v>-49</v>
      </c>
      <c r="G37" s="135">
        <f t="shared" si="5"/>
        <v>460633.92</v>
      </c>
      <c r="H37" s="136">
        <f t="shared" si="5"/>
        <v>720</v>
      </c>
    </row>
    <row r="38" spans="1:8" s="64" customFormat="1" ht="11.25" customHeight="1" outlineLevel="2" x14ac:dyDescent="0.2">
      <c r="A38" s="131"/>
      <c r="B38" s="132" t="s">
        <v>3</v>
      </c>
      <c r="C38" s="133">
        <v>374365</v>
      </c>
      <c r="D38" s="134">
        <v>586</v>
      </c>
      <c r="E38" s="61">
        <v>0</v>
      </c>
      <c r="F38" s="62">
        <v>0</v>
      </c>
      <c r="G38" s="135">
        <f t="shared" si="5"/>
        <v>374365</v>
      </c>
      <c r="H38" s="136">
        <f t="shared" si="5"/>
        <v>586</v>
      </c>
    </row>
    <row r="39" spans="1:8" s="64" customFormat="1" ht="11.25" customHeight="1" outlineLevel="2" x14ac:dyDescent="0.2">
      <c r="A39" s="131"/>
      <c r="B39" s="132" t="s">
        <v>4</v>
      </c>
      <c r="C39" s="133">
        <v>251158.33</v>
      </c>
      <c r="D39" s="134">
        <v>401</v>
      </c>
      <c r="E39" s="61">
        <v>0</v>
      </c>
      <c r="F39" s="62">
        <v>0</v>
      </c>
      <c r="G39" s="135">
        <f t="shared" si="5"/>
        <v>251158.33</v>
      </c>
      <c r="H39" s="136">
        <f t="shared" si="5"/>
        <v>401</v>
      </c>
    </row>
    <row r="40" spans="1:8" s="64" customFormat="1" ht="11.25" customHeight="1" outlineLevel="2" x14ac:dyDescent="0.2">
      <c r="A40" s="131"/>
      <c r="B40" s="132" t="s">
        <v>5</v>
      </c>
      <c r="C40" s="133">
        <v>450399.25</v>
      </c>
      <c r="D40" s="134">
        <v>687</v>
      </c>
      <c r="E40" s="61">
        <v>-81935.67</v>
      </c>
      <c r="F40" s="62">
        <v>-99</v>
      </c>
      <c r="G40" s="135">
        <f t="shared" si="5"/>
        <v>368463.58</v>
      </c>
      <c r="H40" s="136">
        <f t="shared" si="5"/>
        <v>588</v>
      </c>
    </row>
    <row r="41" spans="1:8" s="64" customFormat="1" ht="11.25" customHeight="1" outlineLevel="2" x14ac:dyDescent="0.2">
      <c r="A41" s="131"/>
      <c r="B41" s="132" t="s">
        <v>6</v>
      </c>
      <c r="C41" s="133">
        <v>583378.87</v>
      </c>
      <c r="D41" s="134">
        <v>907</v>
      </c>
      <c r="E41" s="61">
        <v>-308864.78999999998</v>
      </c>
      <c r="F41" s="62">
        <v>-419</v>
      </c>
      <c r="G41" s="135">
        <f t="shared" si="5"/>
        <v>274514.08</v>
      </c>
      <c r="H41" s="136">
        <f t="shared" si="5"/>
        <v>488</v>
      </c>
    </row>
    <row r="42" spans="1:8" s="64" customFormat="1" ht="11.25" customHeight="1" outlineLevel="2" x14ac:dyDescent="0.2">
      <c r="A42" s="131"/>
      <c r="B42" s="132" t="s">
        <v>7</v>
      </c>
      <c r="C42" s="133">
        <v>583378.87</v>
      </c>
      <c r="D42" s="134">
        <v>907</v>
      </c>
      <c r="E42" s="61">
        <v>-409259.13</v>
      </c>
      <c r="F42" s="62">
        <v>-629</v>
      </c>
      <c r="G42" s="135">
        <f t="shared" si="5"/>
        <v>174119.74</v>
      </c>
      <c r="H42" s="136">
        <f t="shared" si="5"/>
        <v>278</v>
      </c>
    </row>
    <row r="43" spans="1:8" s="64" customFormat="1" ht="11.25" customHeight="1" outlineLevel="2" x14ac:dyDescent="0.2">
      <c r="A43" s="131"/>
      <c r="B43" s="132" t="s">
        <v>8</v>
      </c>
      <c r="C43" s="133">
        <v>583378.87</v>
      </c>
      <c r="D43" s="134">
        <v>907</v>
      </c>
      <c r="E43" s="61">
        <v>-316826.74</v>
      </c>
      <c r="F43" s="62">
        <v>-508</v>
      </c>
      <c r="G43" s="135">
        <f t="shared" si="5"/>
        <v>266552.13</v>
      </c>
      <c r="H43" s="136">
        <f t="shared" si="5"/>
        <v>399</v>
      </c>
    </row>
    <row r="44" spans="1:8" s="64" customFormat="1" ht="11.25" customHeight="1" outlineLevel="2" x14ac:dyDescent="0.2">
      <c r="A44" s="131"/>
      <c r="B44" s="132" t="s">
        <v>9</v>
      </c>
      <c r="C44" s="133">
        <v>583378.87</v>
      </c>
      <c r="D44" s="134">
        <v>907</v>
      </c>
      <c r="E44" s="61">
        <v>-271462.34000000003</v>
      </c>
      <c r="F44" s="62">
        <v>-409</v>
      </c>
      <c r="G44" s="135">
        <f t="shared" si="5"/>
        <v>311916.53000000003</v>
      </c>
      <c r="H44" s="136">
        <f t="shared" si="5"/>
        <v>498</v>
      </c>
    </row>
    <row r="45" spans="1:8" s="64" customFormat="1" ht="11.25" customHeight="1" outlineLevel="2" x14ac:dyDescent="0.2">
      <c r="A45" s="131"/>
      <c r="B45" s="132" t="s">
        <v>10</v>
      </c>
      <c r="C45" s="133">
        <v>583378.87</v>
      </c>
      <c r="D45" s="134">
        <v>907</v>
      </c>
      <c r="E45" s="61">
        <v>-271462.34000000003</v>
      </c>
      <c r="F45" s="62">
        <v>-409</v>
      </c>
      <c r="G45" s="135">
        <f t="shared" si="5"/>
        <v>311916.53000000003</v>
      </c>
      <c r="H45" s="136">
        <f t="shared" si="5"/>
        <v>498</v>
      </c>
    </row>
    <row r="46" spans="1:8" s="64" customFormat="1" ht="11.25" customHeight="1" outlineLevel="2" x14ac:dyDescent="0.2">
      <c r="A46" s="131"/>
      <c r="B46" s="132" t="s">
        <v>11</v>
      </c>
      <c r="C46" s="133">
        <v>582092.43000000005</v>
      </c>
      <c r="D46" s="134">
        <v>905</v>
      </c>
      <c r="E46" s="61">
        <v>-271462.33</v>
      </c>
      <c r="F46" s="62">
        <v>-410</v>
      </c>
      <c r="G46" s="135">
        <f t="shared" si="5"/>
        <v>310630.09999999998</v>
      </c>
      <c r="H46" s="136">
        <f t="shared" si="5"/>
        <v>495</v>
      </c>
    </row>
    <row r="47" spans="1:8" s="64" customFormat="1" ht="13.5" customHeight="1" x14ac:dyDescent="0.2">
      <c r="A47" s="52" t="s">
        <v>65</v>
      </c>
      <c r="B47" s="209" t="s">
        <v>167</v>
      </c>
      <c r="C47" s="210"/>
      <c r="D47" s="210"/>
      <c r="E47" s="210"/>
      <c r="F47" s="210"/>
      <c r="G47" s="210"/>
      <c r="H47" s="211"/>
    </row>
    <row r="48" spans="1:8" s="64" customFormat="1" ht="11.25" customHeight="1" outlineLevel="1" x14ac:dyDescent="0.2">
      <c r="A48" s="53"/>
      <c r="B48" s="54" t="s">
        <v>228</v>
      </c>
      <c r="C48" s="55">
        <f>SUM(C49:C60)</f>
        <v>788550</v>
      </c>
      <c r="D48" s="55">
        <f t="shared" ref="D48:H48" si="6">SUM(D49:D60)</f>
        <v>1259</v>
      </c>
      <c r="E48" s="55">
        <f t="shared" si="6"/>
        <v>-102927.43</v>
      </c>
      <c r="F48" s="56">
        <f t="shared" si="6"/>
        <v>-164</v>
      </c>
      <c r="G48" s="55">
        <f t="shared" si="6"/>
        <v>685622.57</v>
      </c>
      <c r="H48" s="56">
        <f t="shared" si="6"/>
        <v>1095</v>
      </c>
    </row>
    <row r="49" spans="1:8" s="64" customFormat="1" ht="11.25" customHeight="1" outlineLevel="2" x14ac:dyDescent="0.2">
      <c r="A49" s="131"/>
      <c r="B49" s="132" t="s">
        <v>14</v>
      </c>
      <c r="C49" s="133">
        <v>47601.120000000003</v>
      </c>
      <c r="D49" s="134">
        <v>76</v>
      </c>
      <c r="E49" s="61">
        <v>0</v>
      </c>
      <c r="F49" s="62">
        <v>0</v>
      </c>
      <c r="G49" s="135">
        <f t="shared" ref="G49:H60" si="7">C49+E49</f>
        <v>47601.120000000003</v>
      </c>
      <c r="H49" s="136">
        <f t="shared" si="7"/>
        <v>76</v>
      </c>
    </row>
    <row r="50" spans="1:8" s="64" customFormat="1" ht="11.25" customHeight="1" outlineLevel="2" x14ac:dyDescent="0.2">
      <c r="A50" s="131"/>
      <c r="B50" s="132" t="s">
        <v>15</v>
      </c>
      <c r="C50" s="133">
        <v>55117.08</v>
      </c>
      <c r="D50" s="134">
        <v>88</v>
      </c>
      <c r="E50" s="61">
        <v>0</v>
      </c>
      <c r="F50" s="62">
        <v>0</v>
      </c>
      <c r="G50" s="135">
        <f t="shared" si="7"/>
        <v>55117.08</v>
      </c>
      <c r="H50" s="136">
        <f t="shared" si="7"/>
        <v>88</v>
      </c>
    </row>
    <row r="51" spans="1:8" s="64" customFormat="1" ht="11.25" customHeight="1" outlineLevel="2" x14ac:dyDescent="0.2">
      <c r="A51" s="131"/>
      <c r="B51" s="132" t="s">
        <v>16</v>
      </c>
      <c r="C51" s="133">
        <v>55117.08</v>
      </c>
      <c r="D51" s="134">
        <v>88</v>
      </c>
      <c r="E51" s="61">
        <v>0</v>
      </c>
      <c r="F51" s="62">
        <v>0</v>
      </c>
      <c r="G51" s="135">
        <f t="shared" si="7"/>
        <v>55117.08</v>
      </c>
      <c r="H51" s="136">
        <f t="shared" si="7"/>
        <v>88</v>
      </c>
    </row>
    <row r="52" spans="1:8" s="64" customFormat="1" ht="11.25" customHeight="1" outlineLevel="2" x14ac:dyDescent="0.2">
      <c r="A52" s="131"/>
      <c r="B52" s="132" t="s">
        <v>3</v>
      </c>
      <c r="C52" s="133">
        <v>55117.08</v>
      </c>
      <c r="D52" s="134">
        <v>88</v>
      </c>
      <c r="E52" s="61">
        <v>0</v>
      </c>
      <c r="F52" s="62">
        <v>0</v>
      </c>
      <c r="G52" s="135">
        <f t="shared" si="7"/>
        <v>55117.08</v>
      </c>
      <c r="H52" s="136">
        <f t="shared" si="7"/>
        <v>88</v>
      </c>
    </row>
    <row r="53" spans="1:8" s="64" customFormat="1" ht="11.25" customHeight="1" outlineLevel="2" x14ac:dyDescent="0.2">
      <c r="A53" s="131"/>
      <c r="B53" s="132" t="s">
        <v>4</v>
      </c>
      <c r="C53" s="133">
        <v>63259.37</v>
      </c>
      <c r="D53" s="134">
        <v>101</v>
      </c>
      <c r="E53" s="61">
        <v>0</v>
      </c>
      <c r="F53" s="62">
        <v>0</v>
      </c>
      <c r="G53" s="135">
        <f t="shared" si="7"/>
        <v>63259.37</v>
      </c>
      <c r="H53" s="136">
        <f t="shared" si="7"/>
        <v>101</v>
      </c>
    </row>
    <row r="54" spans="1:8" s="64" customFormat="1" ht="11.25" customHeight="1" outlineLevel="2" x14ac:dyDescent="0.2">
      <c r="A54" s="131"/>
      <c r="B54" s="132" t="s">
        <v>5</v>
      </c>
      <c r="C54" s="133">
        <v>63259.37</v>
      </c>
      <c r="D54" s="134">
        <v>101</v>
      </c>
      <c r="E54" s="61">
        <v>0</v>
      </c>
      <c r="F54" s="62">
        <v>0</v>
      </c>
      <c r="G54" s="135">
        <f t="shared" si="7"/>
        <v>63259.37</v>
      </c>
      <c r="H54" s="136">
        <f t="shared" si="7"/>
        <v>101</v>
      </c>
    </row>
    <row r="55" spans="1:8" s="64" customFormat="1" ht="11.25" customHeight="1" outlineLevel="2" x14ac:dyDescent="0.2">
      <c r="A55" s="131"/>
      <c r="B55" s="132" t="s">
        <v>6</v>
      </c>
      <c r="C55" s="133">
        <v>70775.33</v>
      </c>
      <c r="D55" s="134">
        <v>113</v>
      </c>
      <c r="E55" s="61">
        <v>-11900.36</v>
      </c>
      <c r="F55" s="62">
        <v>-22</v>
      </c>
      <c r="G55" s="135">
        <f t="shared" si="7"/>
        <v>58874.97</v>
      </c>
      <c r="H55" s="136">
        <f t="shared" si="7"/>
        <v>91</v>
      </c>
    </row>
    <row r="56" spans="1:8" s="64" customFormat="1" ht="11.25" customHeight="1" outlineLevel="2" x14ac:dyDescent="0.2">
      <c r="A56" s="131"/>
      <c r="B56" s="132" t="s">
        <v>7</v>
      </c>
      <c r="C56" s="133">
        <v>70775.33</v>
      </c>
      <c r="D56" s="134">
        <v>113</v>
      </c>
      <c r="E56" s="61">
        <v>-10021.32</v>
      </c>
      <c r="F56" s="62">
        <v>-16</v>
      </c>
      <c r="G56" s="135">
        <f t="shared" si="7"/>
        <v>60754.01</v>
      </c>
      <c r="H56" s="136">
        <f t="shared" si="7"/>
        <v>97</v>
      </c>
    </row>
    <row r="57" spans="1:8" s="64" customFormat="1" ht="11.25" customHeight="1" outlineLevel="2" x14ac:dyDescent="0.2">
      <c r="A57" s="131"/>
      <c r="B57" s="132" t="s">
        <v>8</v>
      </c>
      <c r="C57" s="133">
        <v>78917.62</v>
      </c>
      <c r="D57" s="134">
        <v>126</v>
      </c>
      <c r="E57" s="61">
        <v>-23800.77</v>
      </c>
      <c r="F57" s="62">
        <v>-35</v>
      </c>
      <c r="G57" s="135">
        <f t="shared" si="7"/>
        <v>55116.85</v>
      </c>
      <c r="H57" s="136">
        <f t="shared" si="7"/>
        <v>91</v>
      </c>
    </row>
    <row r="58" spans="1:8" s="64" customFormat="1" ht="11.25" customHeight="1" outlineLevel="2" x14ac:dyDescent="0.2">
      <c r="A58" s="131"/>
      <c r="B58" s="132" t="s">
        <v>9</v>
      </c>
      <c r="C58" s="133">
        <v>70775.33</v>
      </c>
      <c r="D58" s="134">
        <v>113</v>
      </c>
      <c r="E58" s="61">
        <v>-19068.330000000002</v>
      </c>
      <c r="F58" s="62">
        <v>-30</v>
      </c>
      <c r="G58" s="135">
        <f t="shared" si="7"/>
        <v>51707</v>
      </c>
      <c r="H58" s="136">
        <f t="shared" si="7"/>
        <v>83</v>
      </c>
    </row>
    <row r="59" spans="1:8" s="64" customFormat="1" ht="11.25" customHeight="1" outlineLevel="2" x14ac:dyDescent="0.2">
      <c r="A59" s="131"/>
      <c r="B59" s="132" t="s">
        <v>10</v>
      </c>
      <c r="C59" s="133">
        <v>78917.62</v>
      </c>
      <c r="D59" s="134">
        <v>126</v>
      </c>
      <c r="E59" s="61">
        <v>-19068.330000000002</v>
      </c>
      <c r="F59" s="62">
        <v>-30</v>
      </c>
      <c r="G59" s="135">
        <f t="shared" si="7"/>
        <v>59849.29</v>
      </c>
      <c r="H59" s="136">
        <f t="shared" si="7"/>
        <v>96</v>
      </c>
    </row>
    <row r="60" spans="1:8" s="64" customFormat="1" ht="11.25" customHeight="1" outlineLevel="2" x14ac:dyDescent="0.2">
      <c r="A60" s="131"/>
      <c r="B60" s="132" t="s">
        <v>11</v>
      </c>
      <c r="C60" s="133">
        <v>78917.67</v>
      </c>
      <c r="D60" s="134">
        <v>126</v>
      </c>
      <c r="E60" s="61">
        <v>-19068.32</v>
      </c>
      <c r="F60" s="62">
        <v>-31</v>
      </c>
      <c r="G60" s="135">
        <f t="shared" si="7"/>
        <v>59849.35</v>
      </c>
      <c r="H60" s="136">
        <f t="shared" si="7"/>
        <v>95</v>
      </c>
    </row>
    <row r="61" spans="1:8" s="64" customFormat="1" ht="13.5" customHeight="1" x14ac:dyDescent="0.2">
      <c r="A61" s="52" t="s">
        <v>113</v>
      </c>
      <c r="B61" s="209" t="s">
        <v>114</v>
      </c>
      <c r="C61" s="210"/>
      <c r="D61" s="210"/>
      <c r="E61" s="210"/>
      <c r="F61" s="210"/>
      <c r="G61" s="210"/>
      <c r="H61" s="211"/>
    </row>
    <row r="62" spans="1:8" s="64" customFormat="1" ht="11.25" customHeight="1" outlineLevel="1" x14ac:dyDescent="0.2">
      <c r="A62" s="53"/>
      <c r="B62" s="54" t="s">
        <v>228</v>
      </c>
      <c r="C62" s="55">
        <f>SUM(C63:C74)</f>
        <v>1157076.83</v>
      </c>
      <c r="D62" s="55">
        <f t="shared" ref="D62:H62" si="8">SUM(D63:D74)</f>
        <v>1818</v>
      </c>
      <c r="E62" s="55">
        <f t="shared" si="8"/>
        <v>-365395.71</v>
      </c>
      <c r="F62" s="56">
        <f t="shared" si="8"/>
        <v>-554</v>
      </c>
      <c r="G62" s="55">
        <f t="shared" si="8"/>
        <v>791681.12</v>
      </c>
      <c r="H62" s="56">
        <f t="shared" si="8"/>
        <v>1264</v>
      </c>
    </row>
    <row r="63" spans="1:8" s="64" customFormat="1" ht="11.25" customHeight="1" outlineLevel="2" x14ac:dyDescent="0.2">
      <c r="A63" s="131"/>
      <c r="B63" s="132" t="s">
        <v>14</v>
      </c>
      <c r="C63" s="133">
        <v>50901.7</v>
      </c>
      <c r="D63" s="134">
        <v>80</v>
      </c>
      <c r="E63" s="61">
        <v>0</v>
      </c>
      <c r="F63" s="62">
        <v>0</v>
      </c>
      <c r="G63" s="135">
        <f t="shared" ref="G63:H74" si="9">C63+E63</f>
        <v>50901.7</v>
      </c>
      <c r="H63" s="136">
        <f t="shared" si="9"/>
        <v>80</v>
      </c>
    </row>
    <row r="64" spans="1:8" s="64" customFormat="1" ht="11.25" customHeight="1" outlineLevel="2" x14ac:dyDescent="0.2">
      <c r="A64" s="131"/>
      <c r="B64" s="132" t="s">
        <v>15</v>
      </c>
      <c r="C64" s="133">
        <v>62633</v>
      </c>
      <c r="D64" s="134">
        <v>98</v>
      </c>
      <c r="E64" s="61">
        <v>0</v>
      </c>
      <c r="F64" s="62">
        <v>0</v>
      </c>
      <c r="G64" s="135">
        <f t="shared" si="9"/>
        <v>62633</v>
      </c>
      <c r="H64" s="136">
        <f t="shared" si="9"/>
        <v>98</v>
      </c>
    </row>
    <row r="65" spans="1:8" s="64" customFormat="1" ht="11.25" customHeight="1" outlineLevel="2" x14ac:dyDescent="0.2">
      <c r="A65" s="131"/>
      <c r="B65" s="132" t="s">
        <v>16</v>
      </c>
      <c r="C65" s="133">
        <v>69691.600000000006</v>
      </c>
      <c r="D65" s="134">
        <v>109</v>
      </c>
      <c r="E65" s="61">
        <v>-12069.24</v>
      </c>
      <c r="F65" s="62">
        <v>-18</v>
      </c>
      <c r="G65" s="135">
        <f t="shared" si="9"/>
        <v>57622.36</v>
      </c>
      <c r="H65" s="136">
        <f t="shared" si="9"/>
        <v>91</v>
      </c>
    </row>
    <row r="66" spans="1:8" s="64" customFormat="1" ht="11.25" customHeight="1" outlineLevel="2" x14ac:dyDescent="0.2">
      <c r="A66" s="131"/>
      <c r="B66" s="132" t="s">
        <v>3</v>
      </c>
      <c r="C66" s="133">
        <v>98671.74</v>
      </c>
      <c r="D66" s="134">
        <v>154</v>
      </c>
      <c r="E66" s="61">
        <v>-12118.78</v>
      </c>
      <c r="F66" s="62">
        <v>-19</v>
      </c>
      <c r="G66" s="135">
        <f t="shared" si="9"/>
        <v>86552.960000000006</v>
      </c>
      <c r="H66" s="136">
        <f t="shared" si="9"/>
        <v>135</v>
      </c>
    </row>
    <row r="67" spans="1:8" s="64" customFormat="1" ht="11.25" customHeight="1" outlineLevel="2" x14ac:dyDescent="0.2">
      <c r="A67" s="131"/>
      <c r="B67" s="132" t="s">
        <v>4</v>
      </c>
      <c r="C67" s="133">
        <v>80965.539999999994</v>
      </c>
      <c r="D67" s="134">
        <v>126</v>
      </c>
      <c r="E67" s="61">
        <v>-8937.59</v>
      </c>
      <c r="F67" s="62">
        <v>-14</v>
      </c>
      <c r="G67" s="135">
        <f t="shared" si="9"/>
        <v>72027.95</v>
      </c>
      <c r="H67" s="136">
        <f t="shared" si="9"/>
        <v>112</v>
      </c>
    </row>
    <row r="68" spans="1:8" s="64" customFormat="1" ht="11.25" customHeight="1" outlineLevel="2" x14ac:dyDescent="0.2">
      <c r="A68" s="131"/>
      <c r="B68" s="132" t="s">
        <v>5</v>
      </c>
      <c r="C68" s="133">
        <v>70555.63</v>
      </c>
      <c r="D68" s="134">
        <v>126</v>
      </c>
      <c r="E68" s="61">
        <v>-11511.64</v>
      </c>
      <c r="F68" s="62">
        <v>-17</v>
      </c>
      <c r="G68" s="135">
        <f t="shared" si="9"/>
        <v>59043.99</v>
      </c>
      <c r="H68" s="136">
        <f t="shared" si="9"/>
        <v>109</v>
      </c>
    </row>
    <row r="69" spans="1:8" s="64" customFormat="1" ht="11.25" customHeight="1" outlineLevel="2" x14ac:dyDescent="0.2">
      <c r="A69" s="131"/>
      <c r="B69" s="132" t="s">
        <v>6</v>
      </c>
      <c r="C69" s="133">
        <v>120931.23</v>
      </c>
      <c r="D69" s="134">
        <v>188</v>
      </c>
      <c r="E69" s="61">
        <v>-25271.71</v>
      </c>
      <c r="F69" s="62">
        <v>-38</v>
      </c>
      <c r="G69" s="135">
        <f t="shared" si="9"/>
        <v>95659.520000000004</v>
      </c>
      <c r="H69" s="136">
        <f t="shared" si="9"/>
        <v>150</v>
      </c>
    </row>
    <row r="70" spans="1:8" s="64" customFormat="1" ht="11.25" customHeight="1" outlineLevel="2" x14ac:dyDescent="0.2">
      <c r="A70" s="131"/>
      <c r="B70" s="132" t="s">
        <v>7</v>
      </c>
      <c r="C70" s="133">
        <v>120931.23</v>
      </c>
      <c r="D70" s="134">
        <v>188</v>
      </c>
      <c r="E70" s="61">
        <v>-69403.199999999997</v>
      </c>
      <c r="F70" s="62">
        <v>-105</v>
      </c>
      <c r="G70" s="135">
        <f t="shared" si="9"/>
        <v>51528.03</v>
      </c>
      <c r="H70" s="136">
        <f t="shared" si="9"/>
        <v>83</v>
      </c>
    </row>
    <row r="71" spans="1:8" s="64" customFormat="1" ht="11.25" customHeight="1" outlineLevel="2" x14ac:dyDescent="0.2">
      <c r="A71" s="131"/>
      <c r="B71" s="132" t="s">
        <v>8</v>
      </c>
      <c r="C71" s="133">
        <v>120931.23</v>
      </c>
      <c r="D71" s="134">
        <v>188</v>
      </c>
      <c r="E71" s="61">
        <v>-63139.9</v>
      </c>
      <c r="F71" s="62">
        <v>-98</v>
      </c>
      <c r="G71" s="135">
        <f t="shared" si="9"/>
        <v>57791.33</v>
      </c>
      <c r="H71" s="136">
        <f t="shared" si="9"/>
        <v>90</v>
      </c>
    </row>
    <row r="72" spans="1:8" s="64" customFormat="1" ht="11.25" customHeight="1" outlineLevel="2" x14ac:dyDescent="0.2">
      <c r="A72" s="131"/>
      <c r="B72" s="132" t="s">
        <v>9</v>
      </c>
      <c r="C72" s="133">
        <v>120931.23</v>
      </c>
      <c r="D72" s="134">
        <v>188</v>
      </c>
      <c r="E72" s="61">
        <v>-54314.55</v>
      </c>
      <c r="F72" s="62">
        <v>-82</v>
      </c>
      <c r="G72" s="135">
        <f t="shared" si="9"/>
        <v>66616.679999999993</v>
      </c>
      <c r="H72" s="136">
        <f t="shared" si="9"/>
        <v>106</v>
      </c>
    </row>
    <row r="73" spans="1:8" s="64" customFormat="1" ht="11.25" customHeight="1" outlineLevel="2" x14ac:dyDescent="0.2">
      <c r="A73" s="131"/>
      <c r="B73" s="132" t="s">
        <v>10</v>
      </c>
      <c r="C73" s="133">
        <v>120931.23</v>
      </c>
      <c r="D73" s="134">
        <v>188</v>
      </c>
      <c r="E73" s="61">
        <v>-54314.55</v>
      </c>
      <c r="F73" s="62">
        <v>-82</v>
      </c>
      <c r="G73" s="135">
        <f t="shared" si="9"/>
        <v>66616.679999999993</v>
      </c>
      <c r="H73" s="136">
        <f t="shared" si="9"/>
        <v>106</v>
      </c>
    </row>
    <row r="74" spans="1:8" s="64" customFormat="1" ht="11.25" customHeight="1" outlineLevel="2" x14ac:dyDescent="0.2">
      <c r="A74" s="131"/>
      <c r="B74" s="132" t="s">
        <v>11</v>
      </c>
      <c r="C74" s="133">
        <v>119001.47</v>
      </c>
      <c r="D74" s="134">
        <v>185</v>
      </c>
      <c r="E74" s="61">
        <v>-54314.55</v>
      </c>
      <c r="F74" s="62">
        <v>-81</v>
      </c>
      <c r="G74" s="135">
        <f t="shared" si="9"/>
        <v>64686.92</v>
      </c>
      <c r="H74" s="136">
        <f t="shared" si="9"/>
        <v>104</v>
      </c>
    </row>
    <row r="75" spans="1:8" s="64" customFormat="1" ht="13.5" customHeight="1" x14ac:dyDescent="0.2">
      <c r="A75" s="52" t="s">
        <v>1</v>
      </c>
      <c r="B75" s="209" t="s">
        <v>2</v>
      </c>
      <c r="C75" s="210"/>
      <c r="D75" s="210"/>
      <c r="E75" s="210"/>
      <c r="F75" s="210"/>
      <c r="G75" s="210"/>
      <c r="H75" s="211"/>
    </row>
    <row r="76" spans="1:8" s="64" customFormat="1" ht="11.25" customHeight="1" outlineLevel="1" x14ac:dyDescent="0.2">
      <c r="A76" s="53"/>
      <c r="B76" s="54" t="s">
        <v>228</v>
      </c>
      <c r="C76" s="55">
        <f>SUM(C77:C88)</f>
        <v>10138340</v>
      </c>
      <c r="D76" s="55">
        <f t="shared" ref="D76:H76" si="10">SUM(D77:D88)</f>
        <v>14485</v>
      </c>
      <c r="E76" s="55">
        <f t="shared" si="10"/>
        <v>-989292.28</v>
      </c>
      <c r="F76" s="56">
        <f t="shared" si="10"/>
        <v>-1638</v>
      </c>
      <c r="G76" s="55">
        <f t="shared" si="10"/>
        <v>9149047.7200000007</v>
      </c>
      <c r="H76" s="56">
        <f t="shared" si="10"/>
        <v>12847</v>
      </c>
    </row>
    <row r="77" spans="1:8" s="64" customFormat="1" ht="11.25" customHeight="1" outlineLevel="2" x14ac:dyDescent="0.2">
      <c r="A77" s="131"/>
      <c r="B77" s="132" t="s">
        <v>14</v>
      </c>
      <c r="C77" s="133">
        <v>610615.35</v>
      </c>
      <c r="D77" s="134">
        <v>871</v>
      </c>
      <c r="E77" s="61">
        <v>0</v>
      </c>
      <c r="F77" s="62">
        <v>0</v>
      </c>
      <c r="G77" s="135">
        <f t="shared" ref="G77:H88" si="11">C77+E77</f>
        <v>610615.35</v>
      </c>
      <c r="H77" s="136">
        <f t="shared" si="11"/>
        <v>871</v>
      </c>
    </row>
    <row r="78" spans="1:8" s="64" customFormat="1" ht="11.25" customHeight="1" outlineLevel="2" x14ac:dyDescent="0.2">
      <c r="A78" s="131"/>
      <c r="B78" s="132" t="s">
        <v>15</v>
      </c>
      <c r="C78" s="133">
        <v>668564.76</v>
      </c>
      <c r="D78" s="134">
        <v>964</v>
      </c>
      <c r="E78" s="61">
        <v>-88775.65</v>
      </c>
      <c r="F78" s="62">
        <v>-147</v>
      </c>
      <c r="G78" s="135">
        <f t="shared" si="11"/>
        <v>579789.11</v>
      </c>
      <c r="H78" s="136">
        <f t="shared" si="11"/>
        <v>817</v>
      </c>
    </row>
    <row r="79" spans="1:8" s="64" customFormat="1" ht="11.25" customHeight="1" outlineLevel="2" x14ac:dyDescent="0.2">
      <c r="A79" s="131"/>
      <c r="B79" s="132" t="s">
        <v>16</v>
      </c>
      <c r="C79" s="133">
        <v>799829.92</v>
      </c>
      <c r="D79" s="137">
        <v>1143</v>
      </c>
      <c r="E79" s="61">
        <v>0</v>
      </c>
      <c r="F79" s="62">
        <v>0</v>
      </c>
      <c r="G79" s="135">
        <f t="shared" si="11"/>
        <v>799829.92</v>
      </c>
      <c r="H79" s="136">
        <f t="shared" si="11"/>
        <v>1143</v>
      </c>
    </row>
    <row r="80" spans="1:8" s="64" customFormat="1" ht="11.25" customHeight="1" outlineLevel="2" x14ac:dyDescent="0.2">
      <c r="A80" s="131"/>
      <c r="B80" s="132" t="s">
        <v>3</v>
      </c>
      <c r="C80" s="133">
        <v>895092.01</v>
      </c>
      <c r="D80" s="137">
        <v>1278</v>
      </c>
      <c r="E80" s="61">
        <v>0</v>
      </c>
      <c r="F80" s="62">
        <v>0</v>
      </c>
      <c r="G80" s="135">
        <f t="shared" si="11"/>
        <v>895092.01</v>
      </c>
      <c r="H80" s="136">
        <f t="shared" si="11"/>
        <v>1278</v>
      </c>
    </row>
    <row r="81" spans="1:8" s="64" customFormat="1" ht="11.25" customHeight="1" outlineLevel="2" x14ac:dyDescent="0.2">
      <c r="A81" s="131"/>
      <c r="B81" s="132" t="s">
        <v>4</v>
      </c>
      <c r="C81" s="133">
        <v>895092.01</v>
      </c>
      <c r="D81" s="137">
        <v>1278</v>
      </c>
      <c r="E81" s="61">
        <v>-6949.9</v>
      </c>
      <c r="F81" s="62">
        <v>-12</v>
      </c>
      <c r="G81" s="135">
        <f t="shared" si="11"/>
        <v>888142.11</v>
      </c>
      <c r="H81" s="136">
        <f t="shared" si="11"/>
        <v>1266</v>
      </c>
    </row>
    <row r="82" spans="1:8" s="64" customFormat="1" ht="11.25" customHeight="1" outlineLevel="2" x14ac:dyDescent="0.2">
      <c r="A82" s="131"/>
      <c r="B82" s="132" t="s">
        <v>5</v>
      </c>
      <c r="C82" s="133">
        <v>895092.01</v>
      </c>
      <c r="D82" s="137">
        <v>1278</v>
      </c>
      <c r="E82" s="61">
        <v>0</v>
      </c>
      <c r="F82" s="62">
        <v>0</v>
      </c>
      <c r="G82" s="135">
        <f t="shared" si="11"/>
        <v>895092.01</v>
      </c>
      <c r="H82" s="136">
        <f t="shared" si="11"/>
        <v>1278</v>
      </c>
    </row>
    <row r="83" spans="1:8" s="64" customFormat="1" ht="11.25" customHeight="1" outlineLevel="2" x14ac:dyDescent="0.2">
      <c r="A83" s="131"/>
      <c r="B83" s="132" t="s">
        <v>6</v>
      </c>
      <c r="C83" s="133">
        <v>895092.01</v>
      </c>
      <c r="D83" s="137">
        <v>1278</v>
      </c>
      <c r="E83" s="61">
        <v>-176303.45</v>
      </c>
      <c r="F83" s="62">
        <v>-292</v>
      </c>
      <c r="G83" s="135">
        <f t="shared" si="11"/>
        <v>718788.56</v>
      </c>
      <c r="H83" s="136">
        <f t="shared" si="11"/>
        <v>986</v>
      </c>
    </row>
    <row r="84" spans="1:8" s="64" customFormat="1" ht="11.25" customHeight="1" outlineLevel="2" x14ac:dyDescent="0.2">
      <c r="A84" s="131"/>
      <c r="B84" s="132" t="s">
        <v>7</v>
      </c>
      <c r="C84" s="133">
        <v>895092.01</v>
      </c>
      <c r="D84" s="137">
        <v>1278</v>
      </c>
      <c r="E84" s="61">
        <v>-58018.36</v>
      </c>
      <c r="F84" s="62">
        <v>-96</v>
      </c>
      <c r="G84" s="135">
        <f t="shared" si="11"/>
        <v>837073.65</v>
      </c>
      <c r="H84" s="136">
        <f t="shared" si="11"/>
        <v>1182</v>
      </c>
    </row>
    <row r="85" spans="1:8" s="64" customFormat="1" ht="11.25" customHeight="1" outlineLevel="2" x14ac:dyDescent="0.2">
      <c r="A85" s="131"/>
      <c r="B85" s="132" t="s">
        <v>8</v>
      </c>
      <c r="C85" s="133">
        <v>895092.01</v>
      </c>
      <c r="D85" s="137">
        <v>1278</v>
      </c>
      <c r="E85" s="61">
        <v>-257728.94</v>
      </c>
      <c r="F85" s="62">
        <v>-426</v>
      </c>
      <c r="G85" s="135">
        <f t="shared" si="11"/>
        <v>637363.06999999995</v>
      </c>
      <c r="H85" s="136">
        <f t="shared" si="11"/>
        <v>852</v>
      </c>
    </row>
    <row r="86" spans="1:8" s="64" customFormat="1" ht="11.25" customHeight="1" outlineLevel="2" x14ac:dyDescent="0.2">
      <c r="A86" s="131"/>
      <c r="B86" s="132" t="s">
        <v>9</v>
      </c>
      <c r="C86" s="133">
        <v>895092.01</v>
      </c>
      <c r="D86" s="137">
        <v>1278</v>
      </c>
      <c r="E86" s="61">
        <v>-133838.66</v>
      </c>
      <c r="F86" s="62">
        <v>-222</v>
      </c>
      <c r="G86" s="135">
        <f t="shared" si="11"/>
        <v>761253.35</v>
      </c>
      <c r="H86" s="136">
        <f t="shared" si="11"/>
        <v>1056</v>
      </c>
    </row>
    <row r="87" spans="1:8" s="64" customFormat="1" ht="11.25" customHeight="1" outlineLevel="2" x14ac:dyDescent="0.2">
      <c r="A87" s="131"/>
      <c r="B87" s="132" t="s">
        <v>10</v>
      </c>
      <c r="C87" s="133">
        <v>895092.01</v>
      </c>
      <c r="D87" s="137">
        <v>1278</v>
      </c>
      <c r="E87" s="61">
        <v>-133838.66</v>
      </c>
      <c r="F87" s="62">
        <v>-222</v>
      </c>
      <c r="G87" s="135">
        <f t="shared" si="11"/>
        <v>761253.35</v>
      </c>
      <c r="H87" s="136">
        <f t="shared" si="11"/>
        <v>1056</v>
      </c>
    </row>
    <row r="88" spans="1:8" s="64" customFormat="1" ht="11.25" customHeight="1" outlineLevel="2" x14ac:dyDescent="0.2">
      <c r="A88" s="131"/>
      <c r="B88" s="132" t="s">
        <v>11</v>
      </c>
      <c r="C88" s="133">
        <v>898593.89</v>
      </c>
      <c r="D88" s="137">
        <v>1283</v>
      </c>
      <c r="E88" s="61">
        <v>-133838.66</v>
      </c>
      <c r="F88" s="62">
        <v>-221</v>
      </c>
      <c r="G88" s="135">
        <f t="shared" si="11"/>
        <v>764755.23</v>
      </c>
      <c r="H88" s="136">
        <f t="shared" si="11"/>
        <v>1062</v>
      </c>
    </row>
    <row r="89" spans="1:8" s="64" customFormat="1" ht="13.5" customHeight="1" x14ac:dyDescent="0.2">
      <c r="A89" s="52" t="s">
        <v>104</v>
      </c>
      <c r="B89" s="209" t="s">
        <v>105</v>
      </c>
      <c r="C89" s="210"/>
      <c r="D89" s="210"/>
      <c r="E89" s="210"/>
      <c r="F89" s="210"/>
      <c r="G89" s="210"/>
      <c r="H89" s="211"/>
    </row>
    <row r="90" spans="1:8" s="64" customFormat="1" ht="11.25" customHeight="1" outlineLevel="1" x14ac:dyDescent="0.2">
      <c r="A90" s="53"/>
      <c r="B90" s="54" t="s">
        <v>228</v>
      </c>
      <c r="C90" s="55">
        <f>SUM(C91:C102)</f>
        <v>6548042.1299999999</v>
      </c>
      <c r="D90" s="55">
        <f t="shared" ref="D90:H90" si="12">SUM(D91:D102)</f>
        <v>9327</v>
      </c>
      <c r="E90" s="55">
        <f t="shared" si="12"/>
        <v>635440.23</v>
      </c>
      <c r="F90" s="56">
        <f t="shared" si="12"/>
        <v>938</v>
      </c>
      <c r="G90" s="55">
        <f t="shared" si="12"/>
        <v>7183482.3600000003</v>
      </c>
      <c r="H90" s="56">
        <f t="shared" si="12"/>
        <v>10265</v>
      </c>
    </row>
    <row r="91" spans="1:8" s="64" customFormat="1" ht="11.25" customHeight="1" outlineLevel="2" x14ac:dyDescent="0.2">
      <c r="A91" s="131"/>
      <c r="B91" s="132" t="s">
        <v>14</v>
      </c>
      <c r="C91" s="133">
        <v>535635.92000000004</v>
      </c>
      <c r="D91" s="134">
        <v>763</v>
      </c>
      <c r="E91" s="61">
        <v>0</v>
      </c>
      <c r="F91" s="62">
        <v>0</v>
      </c>
      <c r="G91" s="135">
        <f t="shared" ref="G91:H102" si="13">C91+E91</f>
        <v>535635.92000000004</v>
      </c>
      <c r="H91" s="136">
        <f t="shared" si="13"/>
        <v>763</v>
      </c>
    </row>
    <row r="92" spans="1:8" s="64" customFormat="1" ht="11.25" customHeight="1" outlineLevel="2" x14ac:dyDescent="0.2">
      <c r="A92" s="131"/>
      <c r="B92" s="132" t="s">
        <v>15</v>
      </c>
      <c r="C92" s="133">
        <v>535635.92000000004</v>
      </c>
      <c r="D92" s="134">
        <v>763</v>
      </c>
      <c r="E92" s="61">
        <v>0</v>
      </c>
      <c r="F92" s="62">
        <v>0</v>
      </c>
      <c r="G92" s="135">
        <f t="shared" si="13"/>
        <v>535635.92000000004</v>
      </c>
      <c r="H92" s="136">
        <f t="shared" si="13"/>
        <v>763</v>
      </c>
    </row>
    <row r="93" spans="1:8" s="64" customFormat="1" ht="11.25" customHeight="1" outlineLevel="2" x14ac:dyDescent="0.2">
      <c r="A93" s="131"/>
      <c r="B93" s="132" t="s">
        <v>16</v>
      </c>
      <c r="C93" s="133">
        <v>535635.92000000004</v>
      </c>
      <c r="D93" s="134">
        <v>763</v>
      </c>
      <c r="E93" s="61">
        <v>0</v>
      </c>
      <c r="F93" s="62">
        <v>0</v>
      </c>
      <c r="G93" s="135">
        <f t="shared" si="13"/>
        <v>535635.92000000004</v>
      </c>
      <c r="H93" s="136">
        <f t="shared" si="13"/>
        <v>763</v>
      </c>
    </row>
    <row r="94" spans="1:8" s="64" customFormat="1" ht="11.25" customHeight="1" outlineLevel="2" x14ac:dyDescent="0.2">
      <c r="A94" s="131"/>
      <c r="B94" s="132" t="s">
        <v>3</v>
      </c>
      <c r="C94" s="133">
        <v>535635.92000000004</v>
      </c>
      <c r="D94" s="134">
        <v>763</v>
      </c>
      <c r="E94" s="61">
        <v>0</v>
      </c>
      <c r="F94" s="62">
        <v>0</v>
      </c>
      <c r="G94" s="135">
        <f t="shared" si="13"/>
        <v>535635.92000000004</v>
      </c>
      <c r="H94" s="136">
        <f t="shared" si="13"/>
        <v>763</v>
      </c>
    </row>
    <row r="95" spans="1:8" s="64" customFormat="1" ht="11.25" customHeight="1" outlineLevel="2" x14ac:dyDescent="0.2">
      <c r="A95" s="131"/>
      <c r="B95" s="132" t="s">
        <v>4</v>
      </c>
      <c r="C95" s="133">
        <v>535635.92000000004</v>
      </c>
      <c r="D95" s="134">
        <v>763</v>
      </c>
      <c r="E95" s="61">
        <v>0</v>
      </c>
      <c r="F95" s="62">
        <v>0</v>
      </c>
      <c r="G95" s="135">
        <f t="shared" si="13"/>
        <v>535635.92000000004</v>
      </c>
      <c r="H95" s="136">
        <f t="shared" si="13"/>
        <v>763</v>
      </c>
    </row>
    <row r="96" spans="1:8" s="64" customFormat="1" ht="11.25" customHeight="1" outlineLevel="2" x14ac:dyDescent="0.2">
      <c r="A96" s="131"/>
      <c r="B96" s="132" t="s">
        <v>5</v>
      </c>
      <c r="C96" s="133">
        <v>1055453.93</v>
      </c>
      <c r="D96" s="137">
        <v>1503</v>
      </c>
      <c r="E96" s="61">
        <v>0</v>
      </c>
      <c r="F96" s="62">
        <v>0</v>
      </c>
      <c r="G96" s="135">
        <f t="shared" si="13"/>
        <v>1055453.93</v>
      </c>
      <c r="H96" s="136">
        <f t="shared" si="13"/>
        <v>1503</v>
      </c>
    </row>
    <row r="97" spans="1:8" s="64" customFormat="1" ht="11.25" customHeight="1" outlineLevel="2" x14ac:dyDescent="0.2">
      <c r="A97" s="131"/>
      <c r="B97" s="132" t="s">
        <v>6</v>
      </c>
      <c r="C97" s="133">
        <v>470999.56</v>
      </c>
      <c r="D97" s="134">
        <v>672</v>
      </c>
      <c r="E97" s="61">
        <v>0</v>
      </c>
      <c r="F97" s="62">
        <v>0</v>
      </c>
      <c r="G97" s="135">
        <f t="shared" si="13"/>
        <v>470999.56</v>
      </c>
      <c r="H97" s="136">
        <f t="shared" si="13"/>
        <v>672</v>
      </c>
    </row>
    <row r="98" spans="1:8" s="64" customFormat="1" ht="11.25" customHeight="1" outlineLevel="2" x14ac:dyDescent="0.2">
      <c r="A98" s="131"/>
      <c r="B98" s="132" t="s">
        <v>7</v>
      </c>
      <c r="C98" s="133">
        <v>469383.82</v>
      </c>
      <c r="D98" s="134">
        <v>669</v>
      </c>
      <c r="E98" s="61">
        <v>0</v>
      </c>
      <c r="F98" s="62">
        <v>0</v>
      </c>
      <c r="G98" s="135">
        <f t="shared" si="13"/>
        <v>469383.82</v>
      </c>
      <c r="H98" s="136">
        <f t="shared" si="13"/>
        <v>669</v>
      </c>
    </row>
    <row r="99" spans="1:8" s="64" customFormat="1" ht="11.25" customHeight="1" outlineLevel="2" x14ac:dyDescent="0.2">
      <c r="A99" s="131"/>
      <c r="B99" s="132" t="s">
        <v>8</v>
      </c>
      <c r="C99" s="133">
        <v>469383.82</v>
      </c>
      <c r="D99" s="134">
        <v>669</v>
      </c>
      <c r="E99" s="61">
        <v>244211.04</v>
      </c>
      <c r="F99" s="62">
        <v>361</v>
      </c>
      <c r="G99" s="135">
        <f t="shared" si="13"/>
        <v>713594.86</v>
      </c>
      <c r="H99" s="136">
        <f t="shared" si="13"/>
        <v>1030</v>
      </c>
    </row>
    <row r="100" spans="1:8" s="64" customFormat="1" ht="11.25" customHeight="1" outlineLevel="2" x14ac:dyDescent="0.2">
      <c r="A100" s="131"/>
      <c r="B100" s="132" t="s">
        <v>9</v>
      </c>
      <c r="C100" s="133">
        <v>469383.82</v>
      </c>
      <c r="D100" s="134">
        <v>668</v>
      </c>
      <c r="E100" s="61">
        <v>130409.73</v>
      </c>
      <c r="F100" s="62">
        <v>192</v>
      </c>
      <c r="G100" s="135">
        <f t="shared" si="13"/>
        <v>599793.55000000005</v>
      </c>
      <c r="H100" s="136">
        <f t="shared" si="13"/>
        <v>860</v>
      </c>
    </row>
    <row r="101" spans="1:8" s="64" customFormat="1" ht="11.25" customHeight="1" outlineLevel="2" x14ac:dyDescent="0.2">
      <c r="A101" s="131"/>
      <c r="B101" s="132" t="s">
        <v>10</v>
      </c>
      <c r="C101" s="133">
        <v>469383.82</v>
      </c>
      <c r="D101" s="134">
        <v>668</v>
      </c>
      <c r="E101" s="61">
        <v>130409.73</v>
      </c>
      <c r="F101" s="62">
        <v>192</v>
      </c>
      <c r="G101" s="135">
        <f t="shared" si="13"/>
        <v>599793.55000000005</v>
      </c>
      <c r="H101" s="136">
        <f t="shared" si="13"/>
        <v>860</v>
      </c>
    </row>
    <row r="102" spans="1:8" s="64" customFormat="1" ht="11.25" customHeight="1" outlineLevel="2" x14ac:dyDescent="0.2">
      <c r="A102" s="131"/>
      <c r="B102" s="132" t="s">
        <v>11</v>
      </c>
      <c r="C102" s="133">
        <v>465873.76</v>
      </c>
      <c r="D102" s="134">
        <v>663</v>
      </c>
      <c r="E102" s="61">
        <v>130409.73</v>
      </c>
      <c r="F102" s="62">
        <v>193</v>
      </c>
      <c r="G102" s="135">
        <f t="shared" si="13"/>
        <v>596283.49</v>
      </c>
      <c r="H102" s="136">
        <f t="shared" si="13"/>
        <v>856</v>
      </c>
    </row>
    <row r="103" spans="1:8" s="64" customFormat="1" ht="13.5" customHeight="1" x14ac:dyDescent="0.2">
      <c r="A103" s="52" t="s">
        <v>161</v>
      </c>
      <c r="B103" s="209" t="s">
        <v>162</v>
      </c>
      <c r="C103" s="210"/>
      <c r="D103" s="210"/>
      <c r="E103" s="210"/>
      <c r="F103" s="210"/>
      <c r="G103" s="210"/>
      <c r="H103" s="211"/>
    </row>
    <row r="104" spans="1:8" s="64" customFormat="1" ht="11.25" customHeight="1" outlineLevel="1" x14ac:dyDescent="0.2">
      <c r="A104" s="53"/>
      <c r="B104" s="54" t="s">
        <v>228</v>
      </c>
      <c r="C104" s="55">
        <f>SUM(C105:C116)</f>
        <v>6432910.5300000003</v>
      </c>
      <c r="D104" s="55">
        <f t="shared" ref="D104:H104" si="14">SUM(D105:D116)</f>
        <v>10271</v>
      </c>
      <c r="E104" s="55">
        <f t="shared" si="14"/>
        <v>872602.59</v>
      </c>
      <c r="F104" s="56">
        <f t="shared" si="14"/>
        <v>1393</v>
      </c>
      <c r="G104" s="55">
        <f t="shared" si="14"/>
        <v>7305513.1200000001</v>
      </c>
      <c r="H104" s="56">
        <f t="shared" si="14"/>
        <v>11664</v>
      </c>
    </row>
    <row r="105" spans="1:8" s="64" customFormat="1" ht="11.25" customHeight="1" outlineLevel="2" x14ac:dyDescent="0.2">
      <c r="A105" s="131"/>
      <c r="B105" s="132" t="s">
        <v>14</v>
      </c>
      <c r="C105" s="133">
        <v>501064</v>
      </c>
      <c r="D105" s="134">
        <v>800</v>
      </c>
      <c r="E105" s="61">
        <v>0</v>
      </c>
      <c r="F105" s="62">
        <v>0</v>
      </c>
      <c r="G105" s="135">
        <f t="shared" ref="G105:H116" si="15">C105+E105</f>
        <v>501064</v>
      </c>
      <c r="H105" s="136">
        <f t="shared" si="15"/>
        <v>800</v>
      </c>
    </row>
    <row r="106" spans="1:8" s="64" customFormat="1" ht="11.25" customHeight="1" outlineLevel="2" x14ac:dyDescent="0.2">
      <c r="A106" s="131"/>
      <c r="B106" s="132" t="s">
        <v>15</v>
      </c>
      <c r="C106" s="133">
        <v>501064</v>
      </c>
      <c r="D106" s="134">
        <v>800</v>
      </c>
      <c r="E106" s="61">
        <v>0</v>
      </c>
      <c r="F106" s="62">
        <v>0</v>
      </c>
      <c r="G106" s="135">
        <f t="shared" si="15"/>
        <v>501064</v>
      </c>
      <c r="H106" s="136">
        <f t="shared" si="15"/>
        <v>800</v>
      </c>
    </row>
    <row r="107" spans="1:8" s="64" customFormat="1" ht="11.25" customHeight="1" outlineLevel="2" x14ac:dyDescent="0.2">
      <c r="A107" s="131"/>
      <c r="B107" s="132" t="s">
        <v>16</v>
      </c>
      <c r="C107" s="133">
        <v>501064</v>
      </c>
      <c r="D107" s="134">
        <v>800</v>
      </c>
      <c r="E107" s="61">
        <v>0</v>
      </c>
      <c r="F107" s="62">
        <v>0</v>
      </c>
      <c r="G107" s="135">
        <f t="shared" si="15"/>
        <v>501064</v>
      </c>
      <c r="H107" s="136">
        <f t="shared" si="15"/>
        <v>800</v>
      </c>
    </row>
    <row r="108" spans="1:8" s="64" customFormat="1" ht="11.25" customHeight="1" outlineLevel="2" x14ac:dyDescent="0.2">
      <c r="A108" s="131"/>
      <c r="B108" s="132" t="s">
        <v>3</v>
      </c>
      <c r="C108" s="133">
        <v>501064</v>
      </c>
      <c r="D108" s="134">
        <v>800</v>
      </c>
      <c r="E108" s="61">
        <v>0</v>
      </c>
      <c r="F108" s="62">
        <v>0</v>
      </c>
      <c r="G108" s="135">
        <f t="shared" si="15"/>
        <v>501064</v>
      </c>
      <c r="H108" s="136">
        <f t="shared" si="15"/>
        <v>800</v>
      </c>
    </row>
    <row r="109" spans="1:8" s="64" customFormat="1" ht="11.25" customHeight="1" outlineLevel="2" x14ac:dyDescent="0.2">
      <c r="A109" s="131"/>
      <c r="B109" s="132" t="s">
        <v>4</v>
      </c>
      <c r="C109" s="133">
        <v>501064</v>
      </c>
      <c r="D109" s="134">
        <v>800</v>
      </c>
      <c r="E109" s="61">
        <v>0</v>
      </c>
      <c r="F109" s="62">
        <v>0</v>
      </c>
      <c r="G109" s="135">
        <f t="shared" si="15"/>
        <v>501064</v>
      </c>
      <c r="H109" s="136">
        <f t="shared" si="15"/>
        <v>800</v>
      </c>
    </row>
    <row r="110" spans="1:8" s="64" customFormat="1" ht="11.25" customHeight="1" outlineLevel="2" x14ac:dyDescent="0.2">
      <c r="A110" s="131"/>
      <c r="B110" s="132" t="s">
        <v>5</v>
      </c>
      <c r="C110" s="133">
        <v>1196290.3</v>
      </c>
      <c r="D110" s="137">
        <v>1910</v>
      </c>
      <c r="E110" s="61">
        <v>0</v>
      </c>
      <c r="F110" s="62">
        <v>0</v>
      </c>
      <c r="G110" s="135">
        <f t="shared" si="15"/>
        <v>1196290.3</v>
      </c>
      <c r="H110" s="136">
        <f t="shared" si="15"/>
        <v>1910</v>
      </c>
    </row>
    <row r="111" spans="1:8" s="64" customFormat="1" ht="11.25" customHeight="1" outlineLevel="2" x14ac:dyDescent="0.2">
      <c r="A111" s="131"/>
      <c r="B111" s="132" t="s">
        <v>6</v>
      </c>
      <c r="C111" s="133">
        <v>455216.7</v>
      </c>
      <c r="D111" s="134">
        <v>727</v>
      </c>
      <c r="E111" s="61">
        <v>0</v>
      </c>
      <c r="F111" s="62">
        <v>0</v>
      </c>
      <c r="G111" s="135">
        <f t="shared" si="15"/>
        <v>455216.7</v>
      </c>
      <c r="H111" s="136">
        <f t="shared" si="15"/>
        <v>727</v>
      </c>
    </row>
    <row r="112" spans="1:8" s="64" customFormat="1" ht="11.25" customHeight="1" outlineLevel="2" x14ac:dyDescent="0.2">
      <c r="A112" s="131"/>
      <c r="B112" s="132" t="s">
        <v>7</v>
      </c>
      <c r="C112" s="133">
        <v>455216.7</v>
      </c>
      <c r="D112" s="134">
        <v>727</v>
      </c>
      <c r="E112" s="61">
        <v>0</v>
      </c>
      <c r="F112" s="62">
        <v>0</v>
      </c>
      <c r="G112" s="135">
        <f t="shared" si="15"/>
        <v>455216.7</v>
      </c>
      <c r="H112" s="136">
        <f t="shared" si="15"/>
        <v>727</v>
      </c>
    </row>
    <row r="113" spans="1:8" s="64" customFormat="1" ht="11.25" customHeight="1" outlineLevel="2" x14ac:dyDescent="0.2">
      <c r="A113" s="131"/>
      <c r="B113" s="132" t="s">
        <v>8</v>
      </c>
      <c r="C113" s="133">
        <v>455216.7</v>
      </c>
      <c r="D113" s="134">
        <v>727</v>
      </c>
      <c r="E113" s="61">
        <v>411874.44</v>
      </c>
      <c r="F113" s="62">
        <v>658</v>
      </c>
      <c r="G113" s="135">
        <f t="shared" si="15"/>
        <v>867091.14</v>
      </c>
      <c r="H113" s="136">
        <f t="shared" si="15"/>
        <v>1385</v>
      </c>
    </row>
    <row r="114" spans="1:8" s="64" customFormat="1" ht="11.25" customHeight="1" outlineLevel="2" x14ac:dyDescent="0.2">
      <c r="A114" s="131"/>
      <c r="B114" s="132" t="s">
        <v>9</v>
      </c>
      <c r="C114" s="133">
        <v>455216.7</v>
      </c>
      <c r="D114" s="134">
        <v>727</v>
      </c>
      <c r="E114" s="61">
        <v>153576.04999999999</v>
      </c>
      <c r="F114" s="62">
        <v>245</v>
      </c>
      <c r="G114" s="135">
        <f t="shared" si="15"/>
        <v>608792.75</v>
      </c>
      <c r="H114" s="136">
        <f t="shared" si="15"/>
        <v>972</v>
      </c>
    </row>
    <row r="115" spans="1:8" s="64" customFormat="1" ht="11.25" customHeight="1" outlineLevel="2" x14ac:dyDescent="0.2">
      <c r="A115" s="131"/>
      <c r="B115" s="132" t="s">
        <v>10</v>
      </c>
      <c r="C115" s="133">
        <v>455216.7</v>
      </c>
      <c r="D115" s="134">
        <v>727</v>
      </c>
      <c r="E115" s="61">
        <v>153576.04999999999</v>
      </c>
      <c r="F115" s="62">
        <v>245</v>
      </c>
      <c r="G115" s="135">
        <f t="shared" si="15"/>
        <v>608792.75</v>
      </c>
      <c r="H115" s="136">
        <f t="shared" si="15"/>
        <v>972</v>
      </c>
    </row>
    <row r="116" spans="1:8" s="64" customFormat="1" ht="11.25" customHeight="1" outlineLevel="2" x14ac:dyDescent="0.2">
      <c r="A116" s="131"/>
      <c r="B116" s="132" t="s">
        <v>11</v>
      </c>
      <c r="C116" s="133">
        <v>455216.73</v>
      </c>
      <c r="D116" s="134">
        <v>726</v>
      </c>
      <c r="E116" s="61">
        <v>153576.04999999999</v>
      </c>
      <c r="F116" s="62">
        <v>245</v>
      </c>
      <c r="G116" s="135">
        <f t="shared" si="15"/>
        <v>608792.78</v>
      </c>
      <c r="H116" s="136">
        <f t="shared" si="15"/>
        <v>971</v>
      </c>
    </row>
    <row r="117" spans="1:8" s="64" customFormat="1" ht="13.5" customHeight="1" x14ac:dyDescent="0.2">
      <c r="A117" s="52" t="s">
        <v>77</v>
      </c>
      <c r="B117" s="209" t="s">
        <v>168</v>
      </c>
      <c r="C117" s="210"/>
      <c r="D117" s="210"/>
      <c r="E117" s="210"/>
      <c r="F117" s="210"/>
      <c r="G117" s="210"/>
      <c r="H117" s="211"/>
    </row>
    <row r="118" spans="1:8" s="64" customFormat="1" ht="11.25" customHeight="1" outlineLevel="1" x14ac:dyDescent="0.2">
      <c r="A118" s="53"/>
      <c r="B118" s="54" t="s">
        <v>228</v>
      </c>
      <c r="C118" s="55">
        <f>SUM(C119:C130)</f>
        <v>623825</v>
      </c>
      <c r="D118" s="55">
        <f t="shared" ref="D118:H118" si="16">SUM(D119:D130)</f>
        <v>996</v>
      </c>
      <c r="E118" s="55">
        <f t="shared" si="16"/>
        <v>-339053.63</v>
      </c>
      <c r="F118" s="56">
        <f t="shared" si="16"/>
        <v>-541</v>
      </c>
      <c r="G118" s="55">
        <f t="shared" si="16"/>
        <v>284771.37</v>
      </c>
      <c r="H118" s="56">
        <f t="shared" si="16"/>
        <v>455</v>
      </c>
    </row>
    <row r="119" spans="1:8" s="64" customFormat="1" ht="11.25" customHeight="1" outlineLevel="2" x14ac:dyDescent="0.2">
      <c r="A119" s="131"/>
      <c r="B119" s="132" t="s">
        <v>14</v>
      </c>
      <c r="C119" s="133">
        <v>51985.42</v>
      </c>
      <c r="D119" s="134">
        <v>83</v>
      </c>
      <c r="E119" s="61">
        <v>0</v>
      </c>
      <c r="F119" s="62">
        <v>0</v>
      </c>
      <c r="G119" s="135">
        <f t="shared" ref="G119:H130" si="17">C119+E119</f>
        <v>51985.42</v>
      </c>
      <c r="H119" s="136">
        <f t="shared" si="17"/>
        <v>83</v>
      </c>
    </row>
    <row r="120" spans="1:8" s="64" customFormat="1" ht="11.25" customHeight="1" outlineLevel="2" x14ac:dyDescent="0.2">
      <c r="A120" s="131"/>
      <c r="B120" s="132" t="s">
        <v>15</v>
      </c>
      <c r="C120" s="133">
        <v>51985.42</v>
      </c>
      <c r="D120" s="134">
        <v>83</v>
      </c>
      <c r="E120" s="61">
        <v>0</v>
      </c>
      <c r="F120" s="62">
        <v>0</v>
      </c>
      <c r="G120" s="135">
        <f t="shared" si="17"/>
        <v>51985.42</v>
      </c>
      <c r="H120" s="136">
        <f t="shared" si="17"/>
        <v>83</v>
      </c>
    </row>
    <row r="121" spans="1:8" s="64" customFormat="1" ht="11.25" customHeight="1" outlineLevel="2" x14ac:dyDescent="0.2">
      <c r="A121" s="131"/>
      <c r="B121" s="132" t="s">
        <v>16</v>
      </c>
      <c r="C121" s="133">
        <v>51985.42</v>
      </c>
      <c r="D121" s="134">
        <v>83</v>
      </c>
      <c r="E121" s="61">
        <v>0</v>
      </c>
      <c r="F121" s="62">
        <v>0</v>
      </c>
      <c r="G121" s="135">
        <f t="shared" si="17"/>
        <v>51985.42</v>
      </c>
      <c r="H121" s="136">
        <f t="shared" si="17"/>
        <v>83</v>
      </c>
    </row>
    <row r="122" spans="1:8" s="64" customFormat="1" ht="11.25" customHeight="1" outlineLevel="2" x14ac:dyDescent="0.2">
      <c r="A122" s="131"/>
      <c r="B122" s="132" t="s">
        <v>3</v>
      </c>
      <c r="C122" s="133">
        <v>51985.42</v>
      </c>
      <c r="D122" s="134">
        <v>83</v>
      </c>
      <c r="E122" s="61">
        <v>0</v>
      </c>
      <c r="F122" s="62">
        <v>0</v>
      </c>
      <c r="G122" s="135">
        <f t="shared" si="17"/>
        <v>51985.42</v>
      </c>
      <c r="H122" s="136">
        <f t="shared" si="17"/>
        <v>83</v>
      </c>
    </row>
    <row r="123" spans="1:8" s="64" customFormat="1" ht="11.25" customHeight="1" outlineLevel="2" x14ac:dyDescent="0.2">
      <c r="A123" s="131"/>
      <c r="B123" s="132" t="s">
        <v>4</v>
      </c>
      <c r="C123" s="133">
        <v>51985.42</v>
      </c>
      <c r="D123" s="134">
        <v>83</v>
      </c>
      <c r="E123" s="61">
        <v>-46348.57</v>
      </c>
      <c r="F123" s="62">
        <v>-74</v>
      </c>
      <c r="G123" s="135">
        <f t="shared" si="17"/>
        <v>5636.85</v>
      </c>
      <c r="H123" s="136">
        <f t="shared" si="17"/>
        <v>9</v>
      </c>
    </row>
    <row r="124" spans="1:8" s="64" customFormat="1" ht="11.25" customHeight="1" outlineLevel="2" x14ac:dyDescent="0.2">
      <c r="A124" s="131"/>
      <c r="B124" s="132" t="s">
        <v>5</v>
      </c>
      <c r="C124" s="133">
        <v>51985.42</v>
      </c>
      <c r="D124" s="134">
        <v>83</v>
      </c>
      <c r="E124" s="61">
        <v>-51985.42</v>
      </c>
      <c r="F124" s="62">
        <v>-83</v>
      </c>
      <c r="G124" s="135">
        <f t="shared" si="17"/>
        <v>0</v>
      </c>
      <c r="H124" s="136">
        <f t="shared" si="17"/>
        <v>0</v>
      </c>
    </row>
    <row r="125" spans="1:8" s="64" customFormat="1" ht="11.25" customHeight="1" outlineLevel="2" x14ac:dyDescent="0.2">
      <c r="A125" s="131"/>
      <c r="B125" s="132" t="s">
        <v>6</v>
      </c>
      <c r="C125" s="133">
        <v>51985.42</v>
      </c>
      <c r="D125" s="134">
        <v>83</v>
      </c>
      <c r="E125" s="61">
        <v>-51985.42</v>
      </c>
      <c r="F125" s="62">
        <v>-83</v>
      </c>
      <c r="G125" s="135">
        <f t="shared" si="17"/>
        <v>0</v>
      </c>
      <c r="H125" s="136">
        <f t="shared" si="17"/>
        <v>0</v>
      </c>
    </row>
    <row r="126" spans="1:8" s="64" customFormat="1" ht="11.25" customHeight="1" outlineLevel="2" x14ac:dyDescent="0.2">
      <c r="A126" s="131"/>
      <c r="B126" s="132" t="s">
        <v>7</v>
      </c>
      <c r="C126" s="133">
        <v>51985.42</v>
      </c>
      <c r="D126" s="134">
        <v>83</v>
      </c>
      <c r="E126" s="61">
        <v>-51985.42</v>
      </c>
      <c r="F126" s="62">
        <v>-83</v>
      </c>
      <c r="G126" s="135">
        <f t="shared" si="17"/>
        <v>0</v>
      </c>
      <c r="H126" s="136">
        <f t="shared" si="17"/>
        <v>0</v>
      </c>
    </row>
    <row r="127" spans="1:8" s="64" customFormat="1" ht="11.25" customHeight="1" outlineLevel="2" x14ac:dyDescent="0.2">
      <c r="A127" s="131"/>
      <c r="B127" s="132" t="s">
        <v>8</v>
      </c>
      <c r="C127" s="133">
        <v>51985.42</v>
      </c>
      <c r="D127" s="134">
        <v>83</v>
      </c>
      <c r="E127" s="61">
        <v>-51985.42</v>
      </c>
      <c r="F127" s="62">
        <v>-83</v>
      </c>
      <c r="G127" s="135">
        <f t="shared" si="17"/>
        <v>0</v>
      </c>
      <c r="H127" s="136">
        <f t="shared" si="17"/>
        <v>0</v>
      </c>
    </row>
    <row r="128" spans="1:8" s="64" customFormat="1" ht="11.25" customHeight="1" outlineLevel="2" x14ac:dyDescent="0.2">
      <c r="A128" s="131"/>
      <c r="B128" s="132" t="s">
        <v>9</v>
      </c>
      <c r="C128" s="133">
        <v>51985.42</v>
      </c>
      <c r="D128" s="134">
        <v>83</v>
      </c>
      <c r="E128" s="61">
        <v>-28254.46</v>
      </c>
      <c r="F128" s="62">
        <v>-45</v>
      </c>
      <c r="G128" s="135">
        <f t="shared" si="17"/>
        <v>23730.959999999999</v>
      </c>
      <c r="H128" s="136">
        <f t="shared" si="17"/>
        <v>38</v>
      </c>
    </row>
    <row r="129" spans="1:8" s="64" customFormat="1" ht="11.25" customHeight="1" outlineLevel="2" x14ac:dyDescent="0.2">
      <c r="A129" s="131"/>
      <c r="B129" s="132" t="s">
        <v>10</v>
      </c>
      <c r="C129" s="133">
        <v>51985.42</v>
      </c>
      <c r="D129" s="134">
        <v>83</v>
      </c>
      <c r="E129" s="61">
        <v>-28254.46</v>
      </c>
      <c r="F129" s="62">
        <v>-45</v>
      </c>
      <c r="G129" s="135">
        <f t="shared" si="17"/>
        <v>23730.959999999999</v>
      </c>
      <c r="H129" s="136">
        <f t="shared" si="17"/>
        <v>38</v>
      </c>
    </row>
    <row r="130" spans="1:8" s="64" customFormat="1" ht="11.25" customHeight="1" outlineLevel="2" x14ac:dyDescent="0.2">
      <c r="A130" s="131"/>
      <c r="B130" s="132" t="s">
        <v>11</v>
      </c>
      <c r="C130" s="133">
        <v>51985.38</v>
      </c>
      <c r="D130" s="134">
        <v>83</v>
      </c>
      <c r="E130" s="61">
        <v>-28254.46</v>
      </c>
      <c r="F130" s="62">
        <v>-45</v>
      </c>
      <c r="G130" s="135">
        <f t="shared" si="17"/>
        <v>23730.92</v>
      </c>
      <c r="H130" s="136">
        <f t="shared" si="17"/>
        <v>38</v>
      </c>
    </row>
    <row r="131" spans="1:8" s="64" customFormat="1" ht="13.5" customHeight="1" x14ac:dyDescent="0.2">
      <c r="A131" s="52" t="s">
        <v>176</v>
      </c>
      <c r="B131" s="209" t="s">
        <v>177</v>
      </c>
      <c r="C131" s="210"/>
      <c r="D131" s="210"/>
      <c r="E131" s="210"/>
      <c r="F131" s="210"/>
      <c r="G131" s="210"/>
      <c r="H131" s="211"/>
    </row>
    <row r="132" spans="1:8" s="64" customFormat="1" ht="11.25" customHeight="1" outlineLevel="1" x14ac:dyDescent="0.2">
      <c r="A132" s="53"/>
      <c r="B132" s="54" t="s">
        <v>228</v>
      </c>
      <c r="C132" s="55">
        <f>SUM(C133:C144)</f>
        <v>961660</v>
      </c>
      <c r="D132" s="55">
        <f t="shared" ref="D132:H132" si="18">SUM(D133:D144)</f>
        <v>1438</v>
      </c>
      <c r="E132" s="55">
        <f t="shared" si="18"/>
        <v>-283456.75</v>
      </c>
      <c r="F132" s="56">
        <f t="shared" si="18"/>
        <v>-366</v>
      </c>
      <c r="G132" s="55">
        <f t="shared" si="18"/>
        <v>678203.25</v>
      </c>
      <c r="H132" s="56">
        <f t="shared" si="18"/>
        <v>1072</v>
      </c>
    </row>
    <row r="133" spans="1:8" s="64" customFormat="1" ht="11.25" customHeight="1" outlineLevel="2" x14ac:dyDescent="0.2">
      <c r="A133" s="131"/>
      <c r="B133" s="132" t="s">
        <v>14</v>
      </c>
      <c r="C133" s="133">
        <v>80249.789999999994</v>
      </c>
      <c r="D133" s="134">
        <v>120</v>
      </c>
      <c r="E133" s="61">
        <v>0</v>
      </c>
      <c r="F133" s="62">
        <v>0</v>
      </c>
      <c r="G133" s="135">
        <f t="shared" ref="G133:H144" si="19">C133+E133</f>
        <v>80249.789999999994</v>
      </c>
      <c r="H133" s="136">
        <f t="shared" si="19"/>
        <v>120</v>
      </c>
    </row>
    <row r="134" spans="1:8" s="64" customFormat="1" ht="11.25" customHeight="1" outlineLevel="2" x14ac:dyDescent="0.2">
      <c r="A134" s="131"/>
      <c r="B134" s="132" t="s">
        <v>15</v>
      </c>
      <c r="C134" s="133">
        <v>80249.789999999994</v>
      </c>
      <c r="D134" s="134">
        <v>120</v>
      </c>
      <c r="E134" s="61">
        <v>-39298.92</v>
      </c>
      <c r="F134" s="62">
        <v>-51</v>
      </c>
      <c r="G134" s="135">
        <f t="shared" si="19"/>
        <v>40950.870000000003</v>
      </c>
      <c r="H134" s="136">
        <f t="shared" si="19"/>
        <v>69</v>
      </c>
    </row>
    <row r="135" spans="1:8" s="64" customFormat="1" ht="11.25" customHeight="1" outlineLevel="2" x14ac:dyDescent="0.2">
      <c r="A135" s="131"/>
      <c r="B135" s="132" t="s">
        <v>16</v>
      </c>
      <c r="C135" s="133">
        <v>80249.789999999994</v>
      </c>
      <c r="D135" s="134">
        <v>120</v>
      </c>
      <c r="E135" s="61">
        <v>-17557.12</v>
      </c>
      <c r="F135" s="62">
        <v>-23</v>
      </c>
      <c r="G135" s="135">
        <f t="shared" si="19"/>
        <v>62692.67</v>
      </c>
      <c r="H135" s="136">
        <f t="shared" si="19"/>
        <v>97</v>
      </c>
    </row>
    <row r="136" spans="1:8" s="64" customFormat="1" ht="11.25" customHeight="1" outlineLevel="2" x14ac:dyDescent="0.2">
      <c r="A136" s="131"/>
      <c r="B136" s="132" t="s">
        <v>3</v>
      </c>
      <c r="C136" s="133">
        <v>80249.789999999994</v>
      </c>
      <c r="D136" s="134">
        <v>120</v>
      </c>
      <c r="E136" s="61">
        <v>-22001.1</v>
      </c>
      <c r="F136" s="62">
        <v>-29</v>
      </c>
      <c r="G136" s="135">
        <f t="shared" si="19"/>
        <v>58248.69</v>
      </c>
      <c r="H136" s="136">
        <f t="shared" si="19"/>
        <v>91</v>
      </c>
    </row>
    <row r="137" spans="1:8" s="64" customFormat="1" ht="11.25" customHeight="1" outlineLevel="2" x14ac:dyDescent="0.2">
      <c r="A137" s="131"/>
      <c r="B137" s="132" t="s">
        <v>4</v>
      </c>
      <c r="C137" s="133">
        <v>80249.789999999994</v>
      </c>
      <c r="D137" s="134">
        <v>120</v>
      </c>
      <c r="E137" s="61">
        <v>-27011.74</v>
      </c>
      <c r="F137" s="62">
        <v>-34</v>
      </c>
      <c r="G137" s="135">
        <f t="shared" si="19"/>
        <v>53238.05</v>
      </c>
      <c r="H137" s="136">
        <f t="shared" si="19"/>
        <v>86</v>
      </c>
    </row>
    <row r="138" spans="1:8" s="64" customFormat="1" ht="11.25" customHeight="1" outlineLevel="2" x14ac:dyDescent="0.2">
      <c r="A138" s="131"/>
      <c r="B138" s="132" t="s">
        <v>5</v>
      </c>
      <c r="C138" s="133">
        <v>80249.789999999994</v>
      </c>
      <c r="D138" s="134">
        <v>120</v>
      </c>
      <c r="E138" s="61">
        <v>-13232.48</v>
      </c>
      <c r="F138" s="62">
        <v>-17</v>
      </c>
      <c r="G138" s="135">
        <f t="shared" si="19"/>
        <v>67017.31</v>
      </c>
      <c r="H138" s="136">
        <f t="shared" si="19"/>
        <v>103</v>
      </c>
    </row>
    <row r="139" spans="1:8" s="64" customFormat="1" ht="11.25" customHeight="1" outlineLevel="2" x14ac:dyDescent="0.2">
      <c r="A139" s="131"/>
      <c r="B139" s="132" t="s">
        <v>6</v>
      </c>
      <c r="C139" s="133">
        <v>80249.789999999994</v>
      </c>
      <c r="D139" s="134">
        <v>120</v>
      </c>
      <c r="E139" s="61">
        <v>-36366.910000000003</v>
      </c>
      <c r="F139" s="62">
        <v>-47</v>
      </c>
      <c r="G139" s="135">
        <f t="shared" si="19"/>
        <v>43882.879999999997</v>
      </c>
      <c r="H139" s="136">
        <f t="shared" si="19"/>
        <v>73</v>
      </c>
    </row>
    <row r="140" spans="1:8" s="64" customFormat="1" ht="11.25" customHeight="1" outlineLevel="2" x14ac:dyDescent="0.2">
      <c r="A140" s="131"/>
      <c r="B140" s="132" t="s">
        <v>7</v>
      </c>
      <c r="C140" s="133">
        <v>80249.789999999994</v>
      </c>
      <c r="D140" s="134">
        <v>120</v>
      </c>
      <c r="E140" s="61">
        <v>-22120.42</v>
      </c>
      <c r="F140" s="62">
        <v>-31</v>
      </c>
      <c r="G140" s="135">
        <f t="shared" si="19"/>
        <v>58129.37</v>
      </c>
      <c r="H140" s="136">
        <f t="shared" si="19"/>
        <v>89</v>
      </c>
    </row>
    <row r="141" spans="1:8" s="64" customFormat="1" ht="11.25" customHeight="1" outlineLevel="2" x14ac:dyDescent="0.2">
      <c r="A141" s="131"/>
      <c r="B141" s="132" t="s">
        <v>8</v>
      </c>
      <c r="C141" s="133">
        <v>80249.789999999994</v>
      </c>
      <c r="D141" s="134">
        <v>120</v>
      </c>
      <c r="E141" s="61">
        <v>-36006.980000000003</v>
      </c>
      <c r="F141" s="62">
        <v>-44</v>
      </c>
      <c r="G141" s="135">
        <f t="shared" si="19"/>
        <v>44242.81</v>
      </c>
      <c r="H141" s="136">
        <f t="shared" si="19"/>
        <v>76</v>
      </c>
    </row>
    <row r="142" spans="1:8" s="64" customFormat="1" ht="11.25" customHeight="1" outlineLevel="2" x14ac:dyDescent="0.2">
      <c r="A142" s="131"/>
      <c r="B142" s="132" t="s">
        <v>9</v>
      </c>
      <c r="C142" s="133">
        <v>80249.789999999994</v>
      </c>
      <c r="D142" s="134">
        <v>120</v>
      </c>
      <c r="E142" s="61">
        <v>-23287.03</v>
      </c>
      <c r="F142" s="62">
        <v>-30</v>
      </c>
      <c r="G142" s="135">
        <f t="shared" si="19"/>
        <v>56962.76</v>
      </c>
      <c r="H142" s="136">
        <f t="shared" si="19"/>
        <v>90</v>
      </c>
    </row>
    <row r="143" spans="1:8" s="64" customFormat="1" ht="11.25" customHeight="1" outlineLevel="2" x14ac:dyDescent="0.2">
      <c r="A143" s="131"/>
      <c r="B143" s="132" t="s">
        <v>10</v>
      </c>
      <c r="C143" s="133">
        <v>80249.789999999994</v>
      </c>
      <c r="D143" s="134">
        <v>120</v>
      </c>
      <c r="E143" s="61">
        <v>-23287.03</v>
      </c>
      <c r="F143" s="62">
        <v>-30</v>
      </c>
      <c r="G143" s="135">
        <f t="shared" si="19"/>
        <v>56962.76</v>
      </c>
      <c r="H143" s="136">
        <f t="shared" si="19"/>
        <v>90</v>
      </c>
    </row>
    <row r="144" spans="1:8" s="64" customFormat="1" ht="11.25" customHeight="1" outlineLevel="2" x14ac:dyDescent="0.2">
      <c r="A144" s="131"/>
      <c r="B144" s="132" t="s">
        <v>11</v>
      </c>
      <c r="C144" s="133">
        <v>78912.31</v>
      </c>
      <c r="D144" s="134">
        <v>118</v>
      </c>
      <c r="E144" s="61">
        <v>-23287.02</v>
      </c>
      <c r="F144" s="62">
        <v>-30</v>
      </c>
      <c r="G144" s="135">
        <f t="shared" si="19"/>
        <v>55625.29</v>
      </c>
      <c r="H144" s="136">
        <f t="shared" si="19"/>
        <v>88</v>
      </c>
    </row>
    <row r="145" spans="1:8" s="64" customFormat="1" ht="13.5" customHeight="1" x14ac:dyDescent="0.2">
      <c r="A145" s="52" t="s">
        <v>115</v>
      </c>
      <c r="B145" s="209" t="s">
        <v>116</v>
      </c>
      <c r="C145" s="210"/>
      <c r="D145" s="210"/>
      <c r="E145" s="210"/>
      <c r="F145" s="210"/>
      <c r="G145" s="210"/>
      <c r="H145" s="211"/>
    </row>
    <row r="146" spans="1:8" s="64" customFormat="1" ht="11.25" customHeight="1" outlineLevel="1" x14ac:dyDescent="0.2">
      <c r="A146" s="53"/>
      <c r="B146" s="54" t="s">
        <v>228</v>
      </c>
      <c r="C146" s="55">
        <f>SUM(C147:C158)</f>
        <v>1138314.5</v>
      </c>
      <c r="D146" s="55">
        <f t="shared" ref="D146:H146" si="20">SUM(D147:D158)</f>
        <v>1559</v>
      </c>
      <c r="E146" s="55">
        <f t="shared" si="20"/>
        <v>-533191.27</v>
      </c>
      <c r="F146" s="56">
        <f t="shared" si="20"/>
        <v>-730</v>
      </c>
      <c r="G146" s="55">
        <f t="shared" si="20"/>
        <v>605123.23</v>
      </c>
      <c r="H146" s="56">
        <f t="shared" si="20"/>
        <v>829</v>
      </c>
    </row>
    <row r="147" spans="1:8" s="64" customFormat="1" ht="11.25" customHeight="1" outlineLevel="2" x14ac:dyDescent="0.2">
      <c r="A147" s="131"/>
      <c r="B147" s="132" t="s">
        <v>14</v>
      </c>
      <c r="C147" s="133">
        <v>58439.12</v>
      </c>
      <c r="D147" s="134">
        <v>81</v>
      </c>
      <c r="E147" s="61">
        <v>0</v>
      </c>
      <c r="F147" s="62">
        <v>0</v>
      </c>
      <c r="G147" s="135">
        <f t="shared" ref="G147:H158" si="21">C147+E147</f>
        <v>58439.12</v>
      </c>
      <c r="H147" s="136">
        <f t="shared" si="21"/>
        <v>81</v>
      </c>
    </row>
    <row r="148" spans="1:8" s="64" customFormat="1" ht="11.25" customHeight="1" outlineLevel="2" x14ac:dyDescent="0.2">
      <c r="A148" s="131"/>
      <c r="B148" s="132" t="s">
        <v>15</v>
      </c>
      <c r="C148" s="133">
        <v>52381.56</v>
      </c>
      <c r="D148" s="134">
        <v>73</v>
      </c>
      <c r="E148" s="61">
        <v>-2992.43</v>
      </c>
      <c r="F148" s="62">
        <v>-4</v>
      </c>
      <c r="G148" s="135">
        <f t="shared" si="21"/>
        <v>49389.13</v>
      </c>
      <c r="H148" s="136">
        <f t="shared" si="21"/>
        <v>69</v>
      </c>
    </row>
    <row r="149" spans="1:8" s="64" customFormat="1" ht="11.25" customHeight="1" outlineLevel="2" x14ac:dyDescent="0.2">
      <c r="A149" s="131"/>
      <c r="B149" s="132" t="s">
        <v>16</v>
      </c>
      <c r="C149" s="133">
        <v>78865.820000000007</v>
      </c>
      <c r="D149" s="134">
        <v>107</v>
      </c>
      <c r="E149" s="61">
        <v>-11821.5</v>
      </c>
      <c r="F149" s="62">
        <v>-15</v>
      </c>
      <c r="G149" s="135">
        <f t="shared" si="21"/>
        <v>67044.320000000007</v>
      </c>
      <c r="H149" s="136">
        <f t="shared" si="21"/>
        <v>92</v>
      </c>
    </row>
    <row r="150" spans="1:8" s="64" customFormat="1" ht="11.25" customHeight="1" outlineLevel="2" x14ac:dyDescent="0.2">
      <c r="A150" s="131"/>
      <c r="B150" s="132" t="s">
        <v>3</v>
      </c>
      <c r="C150" s="133">
        <v>69534.45</v>
      </c>
      <c r="D150" s="134">
        <v>97</v>
      </c>
      <c r="E150" s="61">
        <v>-1400.89</v>
      </c>
      <c r="F150" s="62">
        <v>-2</v>
      </c>
      <c r="G150" s="135">
        <f t="shared" si="21"/>
        <v>68133.56</v>
      </c>
      <c r="H150" s="136">
        <f t="shared" si="21"/>
        <v>95</v>
      </c>
    </row>
    <row r="151" spans="1:8" s="64" customFormat="1" ht="11.25" customHeight="1" outlineLevel="2" x14ac:dyDescent="0.2">
      <c r="A151" s="131"/>
      <c r="B151" s="132" t="s">
        <v>4</v>
      </c>
      <c r="C151" s="133">
        <v>56905.09</v>
      </c>
      <c r="D151" s="134">
        <v>79</v>
      </c>
      <c r="E151" s="61">
        <v>0</v>
      </c>
      <c r="F151" s="62">
        <v>0</v>
      </c>
      <c r="G151" s="135">
        <f t="shared" si="21"/>
        <v>56905.09</v>
      </c>
      <c r="H151" s="136">
        <f t="shared" si="21"/>
        <v>79</v>
      </c>
    </row>
    <row r="152" spans="1:8" s="64" customFormat="1" ht="11.25" customHeight="1" outlineLevel="2" x14ac:dyDescent="0.2">
      <c r="A152" s="131"/>
      <c r="B152" s="132" t="s">
        <v>5</v>
      </c>
      <c r="C152" s="133">
        <v>73363.88</v>
      </c>
      <c r="D152" s="134">
        <v>103</v>
      </c>
      <c r="E152" s="61">
        <v>-40670.81</v>
      </c>
      <c r="F152" s="62">
        <v>-59</v>
      </c>
      <c r="G152" s="135">
        <f t="shared" si="21"/>
        <v>32693.07</v>
      </c>
      <c r="H152" s="136">
        <f t="shared" si="21"/>
        <v>44</v>
      </c>
    </row>
    <row r="153" spans="1:8" s="64" customFormat="1" ht="11.25" customHeight="1" outlineLevel="2" x14ac:dyDescent="0.2">
      <c r="A153" s="131"/>
      <c r="B153" s="132" t="s">
        <v>6</v>
      </c>
      <c r="C153" s="133">
        <v>124926.57</v>
      </c>
      <c r="D153" s="134">
        <v>170</v>
      </c>
      <c r="E153" s="61">
        <v>-78545.06</v>
      </c>
      <c r="F153" s="62">
        <v>-106</v>
      </c>
      <c r="G153" s="135">
        <f t="shared" si="21"/>
        <v>46381.51</v>
      </c>
      <c r="H153" s="136">
        <f t="shared" si="21"/>
        <v>64</v>
      </c>
    </row>
    <row r="154" spans="1:8" s="64" customFormat="1" ht="11.25" customHeight="1" outlineLevel="2" x14ac:dyDescent="0.2">
      <c r="A154" s="131"/>
      <c r="B154" s="132" t="s">
        <v>7</v>
      </c>
      <c r="C154" s="133">
        <v>124926.57</v>
      </c>
      <c r="D154" s="134">
        <v>170</v>
      </c>
      <c r="E154" s="61">
        <v>-95035.38</v>
      </c>
      <c r="F154" s="62">
        <v>-133</v>
      </c>
      <c r="G154" s="135">
        <f t="shared" si="21"/>
        <v>29891.19</v>
      </c>
      <c r="H154" s="136">
        <f t="shared" si="21"/>
        <v>37</v>
      </c>
    </row>
    <row r="155" spans="1:8" s="64" customFormat="1" ht="11.25" customHeight="1" outlineLevel="2" x14ac:dyDescent="0.2">
      <c r="A155" s="131"/>
      <c r="B155" s="132" t="s">
        <v>8</v>
      </c>
      <c r="C155" s="133">
        <v>124926.57</v>
      </c>
      <c r="D155" s="134">
        <v>170</v>
      </c>
      <c r="E155" s="61">
        <v>-79961.14</v>
      </c>
      <c r="F155" s="62">
        <v>-109</v>
      </c>
      <c r="G155" s="135">
        <f t="shared" si="21"/>
        <v>44965.43</v>
      </c>
      <c r="H155" s="136">
        <f t="shared" si="21"/>
        <v>61</v>
      </c>
    </row>
    <row r="156" spans="1:8" s="64" customFormat="1" ht="11.25" customHeight="1" outlineLevel="2" x14ac:dyDescent="0.2">
      <c r="A156" s="131"/>
      <c r="B156" s="132" t="s">
        <v>9</v>
      </c>
      <c r="C156" s="133">
        <v>124926.57</v>
      </c>
      <c r="D156" s="134">
        <v>170</v>
      </c>
      <c r="E156" s="61">
        <v>-74254.69</v>
      </c>
      <c r="F156" s="62">
        <v>-101</v>
      </c>
      <c r="G156" s="135">
        <f t="shared" si="21"/>
        <v>50671.88</v>
      </c>
      <c r="H156" s="136">
        <f t="shared" si="21"/>
        <v>69</v>
      </c>
    </row>
    <row r="157" spans="1:8" s="64" customFormat="1" ht="11.25" customHeight="1" outlineLevel="2" x14ac:dyDescent="0.2">
      <c r="A157" s="131"/>
      <c r="B157" s="132" t="s">
        <v>10</v>
      </c>
      <c r="C157" s="133">
        <v>124926.57</v>
      </c>
      <c r="D157" s="134">
        <v>170</v>
      </c>
      <c r="E157" s="61">
        <v>-74254.69</v>
      </c>
      <c r="F157" s="62">
        <v>-101</v>
      </c>
      <c r="G157" s="135">
        <f t="shared" si="21"/>
        <v>50671.88</v>
      </c>
      <c r="H157" s="136">
        <f t="shared" si="21"/>
        <v>69</v>
      </c>
    </row>
    <row r="158" spans="1:8" s="64" customFormat="1" ht="11.25" customHeight="1" outlineLevel="2" x14ac:dyDescent="0.2">
      <c r="A158" s="131"/>
      <c r="B158" s="132" t="s">
        <v>11</v>
      </c>
      <c r="C158" s="133">
        <v>124191.73</v>
      </c>
      <c r="D158" s="134">
        <v>169</v>
      </c>
      <c r="E158" s="61">
        <v>-74254.679999999993</v>
      </c>
      <c r="F158" s="62">
        <v>-100</v>
      </c>
      <c r="G158" s="135">
        <f t="shared" si="21"/>
        <v>49937.05</v>
      </c>
      <c r="H158" s="136">
        <f t="shared" si="21"/>
        <v>69</v>
      </c>
    </row>
    <row r="159" spans="1:8" s="64" customFormat="1" ht="13.5" customHeight="1" x14ac:dyDescent="0.2">
      <c r="A159" s="52" t="s">
        <v>174</v>
      </c>
      <c r="B159" s="209" t="s">
        <v>175</v>
      </c>
      <c r="C159" s="210"/>
      <c r="D159" s="210"/>
      <c r="E159" s="210"/>
      <c r="F159" s="210"/>
      <c r="G159" s="210"/>
      <c r="H159" s="211"/>
    </row>
    <row r="160" spans="1:8" s="64" customFormat="1" ht="11.25" customHeight="1" outlineLevel="1" x14ac:dyDescent="0.2">
      <c r="A160" s="53"/>
      <c r="B160" s="54" t="s">
        <v>228</v>
      </c>
      <c r="C160" s="55">
        <f>SUM(C161:C172)</f>
        <v>417762</v>
      </c>
      <c r="D160" s="55">
        <f t="shared" ref="D160:H160" si="22">SUM(D161:D172)</f>
        <v>667</v>
      </c>
      <c r="E160" s="55">
        <f t="shared" si="22"/>
        <v>-216501.29</v>
      </c>
      <c r="F160" s="56">
        <f t="shared" si="22"/>
        <v>-346</v>
      </c>
      <c r="G160" s="55">
        <f t="shared" si="22"/>
        <v>201260.71</v>
      </c>
      <c r="H160" s="56">
        <f t="shared" si="22"/>
        <v>321</v>
      </c>
    </row>
    <row r="161" spans="1:8" s="64" customFormat="1" ht="11.25" customHeight="1" outlineLevel="2" x14ac:dyDescent="0.2">
      <c r="A161" s="131"/>
      <c r="B161" s="132" t="s">
        <v>14</v>
      </c>
      <c r="C161" s="133">
        <v>35074.47</v>
      </c>
      <c r="D161" s="134">
        <v>56</v>
      </c>
      <c r="E161" s="61">
        <v>-21921.54</v>
      </c>
      <c r="F161" s="62">
        <v>-35</v>
      </c>
      <c r="G161" s="135">
        <f t="shared" ref="G161:H172" si="23">C161+E161</f>
        <v>13152.93</v>
      </c>
      <c r="H161" s="136">
        <f t="shared" si="23"/>
        <v>21</v>
      </c>
    </row>
    <row r="162" spans="1:8" s="64" customFormat="1" ht="11.25" customHeight="1" outlineLevel="2" x14ac:dyDescent="0.2">
      <c r="A162" s="131"/>
      <c r="B162" s="132" t="s">
        <v>15</v>
      </c>
      <c r="C162" s="133">
        <v>35074.47</v>
      </c>
      <c r="D162" s="134">
        <v>56</v>
      </c>
      <c r="E162" s="61">
        <v>-23800.53</v>
      </c>
      <c r="F162" s="62">
        <v>-38</v>
      </c>
      <c r="G162" s="135">
        <f t="shared" si="23"/>
        <v>11273.94</v>
      </c>
      <c r="H162" s="136">
        <f t="shared" si="23"/>
        <v>18</v>
      </c>
    </row>
    <row r="163" spans="1:8" s="64" customFormat="1" ht="11.25" customHeight="1" outlineLevel="2" x14ac:dyDescent="0.2">
      <c r="A163" s="131"/>
      <c r="B163" s="132" t="s">
        <v>16</v>
      </c>
      <c r="C163" s="133">
        <v>35074.47</v>
      </c>
      <c r="D163" s="134">
        <v>56</v>
      </c>
      <c r="E163" s="61">
        <v>-15658.24</v>
      </c>
      <c r="F163" s="62">
        <v>-25</v>
      </c>
      <c r="G163" s="135">
        <f t="shared" si="23"/>
        <v>19416.23</v>
      </c>
      <c r="H163" s="136">
        <f t="shared" si="23"/>
        <v>31</v>
      </c>
    </row>
    <row r="164" spans="1:8" s="64" customFormat="1" ht="11.25" customHeight="1" outlineLevel="2" x14ac:dyDescent="0.2">
      <c r="A164" s="131"/>
      <c r="B164" s="132" t="s">
        <v>3</v>
      </c>
      <c r="C164" s="133">
        <v>35074.47</v>
      </c>
      <c r="D164" s="134">
        <v>56</v>
      </c>
      <c r="E164" s="61">
        <v>-14405.58</v>
      </c>
      <c r="F164" s="62">
        <v>-23</v>
      </c>
      <c r="G164" s="135">
        <f t="shared" si="23"/>
        <v>20668.89</v>
      </c>
      <c r="H164" s="136">
        <f t="shared" si="23"/>
        <v>33</v>
      </c>
    </row>
    <row r="165" spans="1:8" s="64" customFormat="1" ht="11.25" customHeight="1" outlineLevel="2" x14ac:dyDescent="0.2">
      <c r="A165" s="131"/>
      <c r="B165" s="132" t="s">
        <v>4</v>
      </c>
      <c r="C165" s="133">
        <v>35074.47</v>
      </c>
      <c r="D165" s="134">
        <v>56</v>
      </c>
      <c r="E165" s="61">
        <v>-22547.87</v>
      </c>
      <c r="F165" s="62">
        <v>-36</v>
      </c>
      <c r="G165" s="135">
        <f t="shared" si="23"/>
        <v>12526.6</v>
      </c>
      <c r="H165" s="136">
        <f t="shared" si="23"/>
        <v>20</v>
      </c>
    </row>
    <row r="166" spans="1:8" s="64" customFormat="1" ht="11.25" customHeight="1" outlineLevel="2" x14ac:dyDescent="0.2">
      <c r="A166" s="131"/>
      <c r="B166" s="132" t="s">
        <v>5</v>
      </c>
      <c r="C166" s="133">
        <v>35074.47</v>
      </c>
      <c r="D166" s="134">
        <v>56</v>
      </c>
      <c r="E166" s="61">
        <v>-16284.57</v>
      </c>
      <c r="F166" s="62">
        <v>-26</v>
      </c>
      <c r="G166" s="135">
        <f t="shared" si="23"/>
        <v>18789.900000000001</v>
      </c>
      <c r="H166" s="136">
        <f t="shared" si="23"/>
        <v>30</v>
      </c>
    </row>
    <row r="167" spans="1:8" s="64" customFormat="1" ht="11.25" customHeight="1" outlineLevel="2" x14ac:dyDescent="0.2">
      <c r="A167" s="131"/>
      <c r="B167" s="132" t="s">
        <v>6</v>
      </c>
      <c r="C167" s="133">
        <v>35074.47</v>
      </c>
      <c r="D167" s="134">
        <v>56</v>
      </c>
      <c r="E167" s="61">
        <v>-14405.58</v>
      </c>
      <c r="F167" s="62">
        <v>-23</v>
      </c>
      <c r="G167" s="135">
        <f t="shared" si="23"/>
        <v>20668.89</v>
      </c>
      <c r="H167" s="136">
        <f t="shared" si="23"/>
        <v>33</v>
      </c>
    </row>
    <row r="168" spans="1:8" s="64" customFormat="1" ht="11.25" customHeight="1" outlineLevel="2" x14ac:dyDescent="0.2">
      <c r="A168" s="131"/>
      <c r="B168" s="132" t="s">
        <v>7</v>
      </c>
      <c r="C168" s="133">
        <v>35074.47</v>
      </c>
      <c r="D168" s="134">
        <v>56</v>
      </c>
      <c r="E168" s="61">
        <v>-21921.54</v>
      </c>
      <c r="F168" s="62">
        <v>-35</v>
      </c>
      <c r="G168" s="135">
        <f t="shared" si="23"/>
        <v>13152.93</v>
      </c>
      <c r="H168" s="136">
        <f t="shared" si="23"/>
        <v>21</v>
      </c>
    </row>
    <row r="169" spans="1:8" s="64" customFormat="1" ht="11.25" customHeight="1" outlineLevel="2" x14ac:dyDescent="0.2">
      <c r="A169" s="131"/>
      <c r="B169" s="132" t="s">
        <v>8</v>
      </c>
      <c r="C169" s="133">
        <v>35074.47</v>
      </c>
      <c r="D169" s="134">
        <v>56</v>
      </c>
      <c r="E169" s="61">
        <v>-13779.25</v>
      </c>
      <c r="F169" s="62">
        <v>-22</v>
      </c>
      <c r="G169" s="135">
        <f t="shared" si="23"/>
        <v>21295.22</v>
      </c>
      <c r="H169" s="136">
        <f t="shared" si="23"/>
        <v>34</v>
      </c>
    </row>
    <row r="170" spans="1:8" s="64" customFormat="1" ht="11.25" customHeight="1" outlineLevel="2" x14ac:dyDescent="0.2">
      <c r="A170" s="131"/>
      <c r="B170" s="132" t="s">
        <v>9</v>
      </c>
      <c r="C170" s="133">
        <v>35074.47</v>
      </c>
      <c r="D170" s="134">
        <v>56</v>
      </c>
      <c r="E170" s="61">
        <v>-17258.86</v>
      </c>
      <c r="F170" s="62">
        <v>-28</v>
      </c>
      <c r="G170" s="135">
        <f t="shared" si="23"/>
        <v>17815.61</v>
      </c>
      <c r="H170" s="136">
        <f t="shared" si="23"/>
        <v>28</v>
      </c>
    </row>
    <row r="171" spans="1:8" s="64" customFormat="1" ht="11.25" customHeight="1" outlineLevel="2" x14ac:dyDescent="0.2">
      <c r="A171" s="131"/>
      <c r="B171" s="132" t="s">
        <v>10</v>
      </c>
      <c r="C171" s="133">
        <v>35074.47</v>
      </c>
      <c r="D171" s="134">
        <v>56</v>
      </c>
      <c r="E171" s="61">
        <v>-17258.86</v>
      </c>
      <c r="F171" s="62">
        <v>-28</v>
      </c>
      <c r="G171" s="135">
        <f t="shared" si="23"/>
        <v>17815.61</v>
      </c>
      <c r="H171" s="136">
        <f t="shared" si="23"/>
        <v>28</v>
      </c>
    </row>
    <row r="172" spans="1:8" s="64" customFormat="1" ht="11.25" customHeight="1" outlineLevel="2" x14ac:dyDescent="0.2">
      <c r="A172" s="131"/>
      <c r="B172" s="132" t="s">
        <v>11</v>
      </c>
      <c r="C172" s="133">
        <v>31942.83</v>
      </c>
      <c r="D172" s="134">
        <v>51</v>
      </c>
      <c r="E172" s="61">
        <v>-17258.87</v>
      </c>
      <c r="F172" s="62">
        <v>-27</v>
      </c>
      <c r="G172" s="135">
        <f t="shared" si="23"/>
        <v>14683.96</v>
      </c>
      <c r="H172" s="136">
        <f t="shared" si="23"/>
        <v>24</v>
      </c>
    </row>
    <row r="173" spans="1:8" s="64" customFormat="1" ht="13.5" customHeight="1" x14ac:dyDescent="0.2">
      <c r="A173" s="52" t="s">
        <v>79</v>
      </c>
      <c r="B173" s="209" t="s">
        <v>80</v>
      </c>
      <c r="C173" s="210"/>
      <c r="D173" s="210"/>
      <c r="E173" s="210"/>
      <c r="F173" s="210"/>
      <c r="G173" s="210"/>
      <c r="H173" s="211"/>
    </row>
    <row r="174" spans="1:8" s="64" customFormat="1" ht="11.25" customHeight="1" outlineLevel="1" x14ac:dyDescent="0.2">
      <c r="A174" s="53"/>
      <c r="B174" s="54" t="s">
        <v>228</v>
      </c>
      <c r="C174" s="55">
        <f>SUM(C175:C186)</f>
        <v>4700618.5</v>
      </c>
      <c r="D174" s="55">
        <f t="shared" ref="D174:H174" si="24">SUM(D175:D186)</f>
        <v>6749</v>
      </c>
      <c r="E174" s="55">
        <f t="shared" si="24"/>
        <v>-1370986.17</v>
      </c>
      <c r="F174" s="56">
        <f t="shared" si="24"/>
        <v>-2054</v>
      </c>
      <c r="G174" s="55">
        <f t="shared" si="24"/>
        <v>3329632.33</v>
      </c>
      <c r="H174" s="56">
        <f t="shared" si="24"/>
        <v>4695</v>
      </c>
    </row>
    <row r="175" spans="1:8" s="64" customFormat="1" ht="11.25" customHeight="1" outlineLevel="2" x14ac:dyDescent="0.2">
      <c r="A175" s="131"/>
      <c r="B175" s="132" t="s">
        <v>14</v>
      </c>
      <c r="C175" s="133">
        <v>238785.24</v>
      </c>
      <c r="D175" s="134">
        <v>342</v>
      </c>
      <c r="E175" s="61">
        <v>0</v>
      </c>
      <c r="F175" s="62">
        <v>0</v>
      </c>
      <c r="G175" s="135">
        <f t="shared" ref="G175:H186" si="25">C175+E175</f>
        <v>238785.24</v>
      </c>
      <c r="H175" s="136">
        <f t="shared" si="25"/>
        <v>342</v>
      </c>
    </row>
    <row r="176" spans="1:8" s="64" customFormat="1" ht="11.25" customHeight="1" outlineLevel="2" x14ac:dyDescent="0.2">
      <c r="A176" s="131"/>
      <c r="B176" s="132" t="s">
        <v>15</v>
      </c>
      <c r="C176" s="133">
        <v>232322.28</v>
      </c>
      <c r="D176" s="134">
        <v>332</v>
      </c>
      <c r="E176" s="61">
        <v>0</v>
      </c>
      <c r="F176" s="62">
        <v>0</v>
      </c>
      <c r="G176" s="135">
        <f t="shared" si="25"/>
        <v>232322.28</v>
      </c>
      <c r="H176" s="136">
        <f t="shared" si="25"/>
        <v>332</v>
      </c>
    </row>
    <row r="177" spans="1:8" s="64" customFormat="1" ht="11.25" customHeight="1" outlineLevel="2" x14ac:dyDescent="0.2">
      <c r="A177" s="131"/>
      <c r="B177" s="132" t="s">
        <v>16</v>
      </c>
      <c r="C177" s="133">
        <v>357076.29</v>
      </c>
      <c r="D177" s="134">
        <v>508</v>
      </c>
      <c r="E177" s="61">
        <v>-9028.6</v>
      </c>
      <c r="F177" s="62">
        <v>-14</v>
      </c>
      <c r="G177" s="135">
        <f t="shared" si="25"/>
        <v>348047.69</v>
      </c>
      <c r="H177" s="136">
        <f t="shared" si="25"/>
        <v>494</v>
      </c>
    </row>
    <row r="178" spans="1:8" s="64" customFormat="1" ht="11.25" customHeight="1" outlineLevel="2" x14ac:dyDescent="0.2">
      <c r="A178" s="131"/>
      <c r="B178" s="132" t="s">
        <v>3</v>
      </c>
      <c r="C178" s="133">
        <v>189523.29</v>
      </c>
      <c r="D178" s="134">
        <v>275</v>
      </c>
      <c r="E178" s="61">
        <v>0</v>
      </c>
      <c r="F178" s="62">
        <v>0</v>
      </c>
      <c r="G178" s="135">
        <f t="shared" si="25"/>
        <v>189523.29</v>
      </c>
      <c r="H178" s="136">
        <f t="shared" si="25"/>
        <v>275</v>
      </c>
    </row>
    <row r="179" spans="1:8" s="64" customFormat="1" ht="11.25" customHeight="1" outlineLevel="2" x14ac:dyDescent="0.2">
      <c r="A179" s="131"/>
      <c r="B179" s="132" t="s">
        <v>4</v>
      </c>
      <c r="C179" s="133">
        <v>322589.09999999998</v>
      </c>
      <c r="D179" s="134">
        <v>461</v>
      </c>
      <c r="E179" s="61">
        <v>-33016.769999999997</v>
      </c>
      <c r="F179" s="62">
        <v>-49</v>
      </c>
      <c r="G179" s="135">
        <f t="shared" si="25"/>
        <v>289572.33</v>
      </c>
      <c r="H179" s="136">
        <f t="shared" si="25"/>
        <v>412</v>
      </c>
    </row>
    <row r="180" spans="1:8" s="64" customFormat="1" ht="11.25" customHeight="1" outlineLevel="2" x14ac:dyDescent="0.2">
      <c r="A180" s="131"/>
      <c r="B180" s="132" t="s">
        <v>5</v>
      </c>
      <c r="C180" s="133">
        <v>472436.46</v>
      </c>
      <c r="D180" s="134">
        <v>691</v>
      </c>
      <c r="E180" s="61">
        <v>-129980.27</v>
      </c>
      <c r="F180" s="62">
        <v>-195</v>
      </c>
      <c r="G180" s="135">
        <f t="shared" si="25"/>
        <v>342456.19</v>
      </c>
      <c r="H180" s="136">
        <f t="shared" si="25"/>
        <v>496</v>
      </c>
    </row>
    <row r="181" spans="1:8" s="64" customFormat="1" ht="11.25" customHeight="1" outlineLevel="2" x14ac:dyDescent="0.2">
      <c r="A181" s="131"/>
      <c r="B181" s="132" t="s">
        <v>6</v>
      </c>
      <c r="C181" s="133">
        <v>482011.86</v>
      </c>
      <c r="D181" s="134">
        <v>691</v>
      </c>
      <c r="E181" s="61">
        <v>-177244.19</v>
      </c>
      <c r="F181" s="62">
        <v>-265</v>
      </c>
      <c r="G181" s="135">
        <f t="shared" si="25"/>
        <v>304767.67</v>
      </c>
      <c r="H181" s="136">
        <f t="shared" si="25"/>
        <v>426</v>
      </c>
    </row>
    <row r="182" spans="1:8" s="64" customFormat="1" ht="11.25" customHeight="1" outlineLevel="2" x14ac:dyDescent="0.2">
      <c r="A182" s="131"/>
      <c r="B182" s="132" t="s">
        <v>7</v>
      </c>
      <c r="C182" s="133">
        <v>482011.86</v>
      </c>
      <c r="D182" s="134">
        <v>691</v>
      </c>
      <c r="E182" s="61">
        <v>-272264.46999999997</v>
      </c>
      <c r="F182" s="62">
        <v>-399</v>
      </c>
      <c r="G182" s="135">
        <f t="shared" si="25"/>
        <v>209747.39</v>
      </c>
      <c r="H182" s="136">
        <f t="shared" si="25"/>
        <v>292</v>
      </c>
    </row>
    <row r="183" spans="1:8" s="64" customFormat="1" ht="11.25" customHeight="1" outlineLevel="2" x14ac:dyDescent="0.2">
      <c r="A183" s="131"/>
      <c r="B183" s="132" t="s">
        <v>8</v>
      </c>
      <c r="C183" s="133">
        <v>482011.86</v>
      </c>
      <c r="D183" s="134">
        <v>691</v>
      </c>
      <c r="E183" s="61">
        <v>-140009.69</v>
      </c>
      <c r="F183" s="62">
        <v>-239</v>
      </c>
      <c r="G183" s="135">
        <f t="shared" si="25"/>
        <v>342002.17</v>
      </c>
      <c r="H183" s="136">
        <f t="shared" si="25"/>
        <v>452</v>
      </c>
    </row>
    <row r="184" spans="1:8" s="64" customFormat="1" ht="11.25" customHeight="1" outlineLevel="2" x14ac:dyDescent="0.2">
      <c r="A184" s="131"/>
      <c r="B184" s="132" t="s">
        <v>9</v>
      </c>
      <c r="C184" s="133">
        <v>482011.86</v>
      </c>
      <c r="D184" s="134">
        <v>691</v>
      </c>
      <c r="E184" s="61">
        <v>-203147.39</v>
      </c>
      <c r="F184" s="62">
        <v>-298</v>
      </c>
      <c r="G184" s="135">
        <f t="shared" si="25"/>
        <v>278864.46999999997</v>
      </c>
      <c r="H184" s="136">
        <f t="shared" si="25"/>
        <v>393</v>
      </c>
    </row>
    <row r="185" spans="1:8" s="64" customFormat="1" ht="11.25" customHeight="1" outlineLevel="2" x14ac:dyDescent="0.2">
      <c r="A185" s="131"/>
      <c r="B185" s="132" t="s">
        <v>10</v>
      </c>
      <c r="C185" s="133">
        <v>482011.86</v>
      </c>
      <c r="D185" s="134">
        <v>691</v>
      </c>
      <c r="E185" s="61">
        <v>-203147.39</v>
      </c>
      <c r="F185" s="62">
        <v>-298</v>
      </c>
      <c r="G185" s="135">
        <f t="shared" si="25"/>
        <v>278864.46999999997</v>
      </c>
      <c r="H185" s="136">
        <f t="shared" si="25"/>
        <v>393</v>
      </c>
    </row>
    <row r="186" spans="1:8" s="64" customFormat="1" ht="11.25" customHeight="1" outlineLevel="2" x14ac:dyDescent="0.2">
      <c r="A186" s="131"/>
      <c r="B186" s="132" t="s">
        <v>11</v>
      </c>
      <c r="C186" s="133">
        <v>477826.54</v>
      </c>
      <c r="D186" s="134">
        <v>685</v>
      </c>
      <c r="E186" s="61">
        <v>-203147.4</v>
      </c>
      <c r="F186" s="62">
        <v>-297</v>
      </c>
      <c r="G186" s="135">
        <f t="shared" si="25"/>
        <v>274679.14</v>
      </c>
      <c r="H186" s="136">
        <f t="shared" si="25"/>
        <v>388</v>
      </c>
    </row>
    <row r="187" spans="1:8" s="64" customFormat="1" ht="13.5" customHeight="1" x14ac:dyDescent="0.2">
      <c r="A187" s="52" t="s">
        <v>12</v>
      </c>
      <c r="B187" s="209" t="s">
        <v>13</v>
      </c>
      <c r="C187" s="210"/>
      <c r="D187" s="210"/>
      <c r="E187" s="210"/>
      <c r="F187" s="210"/>
      <c r="G187" s="210"/>
      <c r="H187" s="211"/>
    </row>
    <row r="188" spans="1:8" s="64" customFormat="1" ht="11.25" customHeight="1" outlineLevel="1" x14ac:dyDescent="0.2">
      <c r="A188" s="53"/>
      <c r="B188" s="54" t="s">
        <v>228</v>
      </c>
      <c r="C188" s="55">
        <f>SUM(C189:C200)</f>
        <v>2521164.2000000002</v>
      </c>
      <c r="D188" s="55">
        <f t="shared" ref="D188:H188" si="26">SUM(D189:D200)</f>
        <v>3592</v>
      </c>
      <c r="E188" s="55">
        <f t="shared" si="26"/>
        <v>-1154181.6399999999</v>
      </c>
      <c r="F188" s="56">
        <f t="shared" si="26"/>
        <v>-1547</v>
      </c>
      <c r="G188" s="55">
        <f t="shared" si="26"/>
        <v>1366982.56</v>
      </c>
      <c r="H188" s="56">
        <f t="shared" si="26"/>
        <v>2045</v>
      </c>
    </row>
    <row r="189" spans="1:8" s="64" customFormat="1" ht="11.25" customHeight="1" outlineLevel="2" x14ac:dyDescent="0.2">
      <c r="A189" s="131"/>
      <c r="B189" s="132" t="s">
        <v>14</v>
      </c>
      <c r="C189" s="133">
        <v>109454.69</v>
      </c>
      <c r="D189" s="134">
        <v>160</v>
      </c>
      <c r="E189" s="61">
        <v>-51169.760000000002</v>
      </c>
      <c r="F189" s="62">
        <v>-69</v>
      </c>
      <c r="G189" s="135">
        <f t="shared" ref="G189:H200" si="27">C189+E189</f>
        <v>58284.93</v>
      </c>
      <c r="H189" s="136">
        <f t="shared" si="27"/>
        <v>91</v>
      </c>
    </row>
    <row r="190" spans="1:8" s="64" customFormat="1" ht="11.25" customHeight="1" outlineLevel="2" x14ac:dyDescent="0.2">
      <c r="A190" s="131"/>
      <c r="B190" s="132" t="s">
        <v>15</v>
      </c>
      <c r="C190" s="133">
        <v>85226.01</v>
      </c>
      <c r="D190" s="134">
        <v>121</v>
      </c>
      <c r="E190" s="61">
        <v>0</v>
      </c>
      <c r="F190" s="62">
        <v>0</v>
      </c>
      <c r="G190" s="135">
        <f t="shared" si="27"/>
        <v>85226.01</v>
      </c>
      <c r="H190" s="136">
        <f t="shared" si="27"/>
        <v>121</v>
      </c>
    </row>
    <row r="191" spans="1:8" s="64" customFormat="1" ht="11.25" customHeight="1" outlineLevel="2" x14ac:dyDescent="0.2">
      <c r="A191" s="131"/>
      <c r="B191" s="132" t="s">
        <v>16</v>
      </c>
      <c r="C191" s="133">
        <v>139672.72</v>
      </c>
      <c r="D191" s="134">
        <v>201</v>
      </c>
      <c r="E191" s="61">
        <v>-20143.86</v>
      </c>
      <c r="F191" s="62">
        <v>-20</v>
      </c>
      <c r="G191" s="135">
        <f t="shared" si="27"/>
        <v>119528.86</v>
      </c>
      <c r="H191" s="136">
        <f t="shared" si="27"/>
        <v>181</v>
      </c>
    </row>
    <row r="192" spans="1:8" s="64" customFormat="1" ht="11.25" customHeight="1" outlineLevel="2" x14ac:dyDescent="0.2">
      <c r="A192" s="131"/>
      <c r="B192" s="132" t="s">
        <v>3</v>
      </c>
      <c r="C192" s="133">
        <v>206502.2</v>
      </c>
      <c r="D192" s="134">
        <v>295</v>
      </c>
      <c r="E192" s="61">
        <v>0</v>
      </c>
      <c r="F192" s="62">
        <v>0</v>
      </c>
      <c r="G192" s="135">
        <f t="shared" si="27"/>
        <v>206502.2</v>
      </c>
      <c r="H192" s="136">
        <f t="shared" si="27"/>
        <v>295</v>
      </c>
    </row>
    <row r="193" spans="1:8" s="64" customFormat="1" ht="11.25" customHeight="1" outlineLevel="2" x14ac:dyDescent="0.2">
      <c r="A193" s="131"/>
      <c r="B193" s="132" t="s">
        <v>4</v>
      </c>
      <c r="C193" s="133">
        <v>158607.92000000001</v>
      </c>
      <c r="D193" s="134">
        <v>235</v>
      </c>
      <c r="E193" s="61">
        <v>-17148.28</v>
      </c>
      <c r="F193" s="62">
        <v>-23</v>
      </c>
      <c r="G193" s="135">
        <f t="shared" si="27"/>
        <v>141459.64000000001</v>
      </c>
      <c r="H193" s="136">
        <f t="shared" si="27"/>
        <v>212</v>
      </c>
    </row>
    <row r="194" spans="1:8" s="64" customFormat="1" ht="11.25" customHeight="1" outlineLevel="2" x14ac:dyDescent="0.2">
      <c r="A194" s="131"/>
      <c r="B194" s="132" t="s">
        <v>5</v>
      </c>
      <c r="C194" s="133">
        <v>174693.68</v>
      </c>
      <c r="D194" s="134">
        <v>234</v>
      </c>
      <c r="E194" s="61">
        <v>-43582.16</v>
      </c>
      <c r="F194" s="62">
        <v>-39</v>
      </c>
      <c r="G194" s="135">
        <f t="shared" si="27"/>
        <v>131111.51999999999</v>
      </c>
      <c r="H194" s="136">
        <f t="shared" si="27"/>
        <v>195</v>
      </c>
    </row>
    <row r="195" spans="1:8" s="64" customFormat="1" ht="11.25" customHeight="1" outlineLevel="2" x14ac:dyDescent="0.2">
      <c r="A195" s="131"/>
      <c r="B195" s="132" t="s">
        <v>6</v>
      </c>
      <c r="C195" s="133">
        <v>274501.17</v>
      </c>
      <c r="D195" s="134">
        <v>391</v>
      </c>
      <c r="E195" s="61">
        <v>-155898.13</v>
      </c>
      <c r="F195" s="62">
        <v>-214</v>
      </c>
      <c r="G195" s="135">
        <f t="shared" si="27"/>
        <v>118603.04</v>
      </c>
      <c r="H195" s="136">
        <f t="shared" si="27"/>
        <v>177</v>
      </c>
    </row>
    <row r="196" spans="1:8" s="64" customFormat="1" ht="11.25" customHeight="1" outlineLevel="2" x14ac:dyDescent="0.2">
      <c r="A196" s="131"/>
      <c r="B196" s="132" t="s">
        <v>7</v>
      </c>
      <c r="C196" s="133">
        <v>274501.17</v>
      </c>
      <c r="D196" s="134">
        <v>391</v>
      </c>
      <c r="E196" s="61">
        <v>-197753.18</v>
      </c>
      <c r="F196" s="62">
        <v>-265</v>
      </c>
      <c r="G196" s="135">
        <f t="shared" si="27"/>
        <v>76747.990000000005</v>
      </c>
      <c r="H196" s="136">
        <f t="shared" si="27"/>
        <v>126</v>
      </c>
    </row>
    <row r="197" spans="1:8" s="64" customFormat="1" ht="11.25" customHeight="1" outlineLevel="2" x14ac:dyDescent="0.2">
      <c r="A197" s="131"/>
      <c r="B197" s="132" t="s">
        <v>8</v>
      </c>
      <c r="C197" s="133">
        <v>274501.17</v>
      </c>
      <c r="D197" s="134">
        <v>391</v>
      </c>
      <c r="E197" s="61">
        <v>-186728.44</v>
      </c>
      <c r="F197" s="62">
        <v>-255</v>
      </c>
      <c r="G197" s="135">
        <f t="shared" si="27"/>
        <v>87772.73</v>
      </c>
      <c r="H197" s="136">
        <f t="shared" si="27"/>
        <v>136</v>
      </c>
    </row>
    <row r="198" spans="1:8" s="64" customFormat="1" ht="11.25" customHeight="1" outlineLevel="2" x14ac:dyDescent="0.2">
      <c r="A198" s="131"/>
      <c r="B198" s="132" t="s">
        <v>9</v>
      </c>
      <c r="C198" s="133">
        <v>274501.17</v>
      </c>
      <c r="D198" s="134">
        <v>391</v>
      </c>
      <c r="E198" s="61">
        <v>-160585.94</v>
      </c>
      <c r="F198" s="62">
        <v>-221</v>
      </c>
      <c r="G198" s="135">
        <f t="shared" si="27"/>
        <v>113915.23</v>
      </c>
      <c r="H198" s="136">
        <f t="shared" si="27"/>
        <v>170</v>
      </c>
    </row>
    <row r="199" spans="1:8" s="64" customFormat="1" ht="11.25" customHeight="1" outlineLevel="2" x14ac:dyDescent="0.2">
      <c r="A199" s="131"/>
      <c r="B199" s="132" t="s">
        <v>10</v>
      </c>
      <c r="C199" s="133">
        <v>274501.17</v>
      </c>
      <c r="D199" s="134">
        <v>391</v>
      </c>
      <c r="E199" s="61">
        <v>-160585.94</v>
      </c>
      <c r="F199" s="62">
        <v>-221</v>
      </c>
      <c r="G199" s="135">
        <f t="shared" si="27"/>
        <v>113915.23</v>
      </c>
      <c r="H199" s="136">
        <f t="shared" si="27"/>
        <v>170</v>
      </c>
    </row>
    <row r="200" spans="1:8" s="64" customFormat="1" ht="11.25" customHeight="1" outlineLevel="2" x14ac:dyDescent="0.2">
      <c r="A200" s="131"/>
      <c r="B200" s="132" t="s">
        <v>11</v>
      </c>
      <c r="C200" s="133">
        <v>274501.13</v>
      </c>
      <c r="D200" s="134">
        <v>391</v>
      </c>
      <c r="E200" s="61">
        <v>-160585.95000000001</v>
      </c>
      <c r="F200" s="62">
        <v>-220</v>
      </c>
      <c r="G200" s="135">
        <f t="shared" si="27"/>
        <v>113915.18</v>
      </c>
      <c r="H200" s="136">
        <f t="shared" si="27"/>
        <v>171</v>
      </c>
    </row>
    <row r="201" spans="1:8" s="64" customFormat="1" ht="13.5" customHeight="1" x14ac:dyDescent="0.2">
      <c r="A201" s="52" t="s">
        <v>178</v>
      </c>
      <c r="B201" s="209" t="s">
        <v>179</v>
      </c>
      <c r="C201" s="210"/>
      <c r="D201" s="210"/>
      <c r="E201" s="210"/>
      <c r="F201" s="210"/>
      <c r="G201" s="210"/>
      <c r="H201" s="211"/>
    </row>
    <row r="202" spans="1:8" s="64" customFormat="1" ht="11.25" customHeight="1" outlineLevel="1" x14ac:dyDescent="0.2">
      <c r="A202" s="53"/>
      <c r="B202" s="54" t="s">
        <v>228</v>
      </c>
      <c r="C202" s="55">
        <f>SUM(C203:C214)</f>
        <v>1252660</v>
      </c>
      <c r="D202" s="55">
        <f t="shared" ref="D202:H202" si="28">SUM(D203:D214)</f>
        <v>2000</v>
      </c>
      <c r="E202" s="55">
        <f t="shared" si="28"/>
        <v>-281430.95</v>
      </c>
      <c r="F202" s="56">
        <f t="shared" si="28"/>
        <v>-449</v>
      </c>
      <c r="G202" s="55">
        <f t="shared" si="28"/>
        <v>971229.05</v>
      </c>
      <c r="H202" s="56">
        <f t="shared" si="28"/>
        <v>1551</v>
      </c>
    </row>
    <row r="203" spans="1:8" s="64" customFormat="1" ht="11.25" customHeight="1" outlineLevel="2" x14ac:dyDescent="0.2">
      <c r="A203" s="131"/>
      <c r="B203" s="132" t="s">
        <v>14</v>
      </c>
      <c r="C203" s="133">
        <v>104597.11</v>
      </c>
      <c r="D203" s="134">
        <v>167</v>
      </c>
      <c r="E203" s="61">
        <v>0</v>
      </c>
      <c r="F203" s="62">
        <v>0</v>
      </c>
      <c r="G203" s="135">
        <f t="shared" ref="G203:H214" si="29">C203+E203</f>
        <v>104597.11</v>
      </c>
      <c r="H203" s="136">
        <f t="shared" si="29"/>
        <v>167</v>
      </c>
    </row>
    <row r="204" spans="1:8" s="64" customFormat="1" ht="11.25" customHeight="1" outlineLevel="2" x14ac:dyDescent="0.2">
      <c r="A204" s="131"/>
      <c r="B204" s="132" t="s">
        <v>15</v>
      </c>
      <c r="C204" s="133">
        <v>104597.11</v>
      </c>
      <c r="D204" s="134">
        <v>167</v>
      </c>
      <c r="E204" s="61">
        <v>-37736.39</v>
      </c>
      <c r="F204" s="62">
        <v>-63</v>
      </c>
      <c r="G204" s="135">
        <f t="shared" si="29"/>
        <v>66860.72</v>
      </c>
      <c r="H204" s="136">
        <f t="shared" si="29"/>
        <v>104</v>
      </c>
    </row>
    <row r="205" spans="1:8" s="64" customFormat="1" ht="11.25" customHeight="1" outlineLevel="2" x14ac:dyDescent="0.2">
      <c r="A205" s="131"/>
      <c r="B205" s="132" t="s">
        <v>16</v>
      </c>
      <c r="C205" s="133">
        <v>104597.11</v>
      </c>
      <c r="D205" s="134">
        <v>167</v>
      </c>
      <c r="E205" s="61">
        <v>0</v>
      </c>
      <c r="F205" s="62">
        <v>0</v>
      </c>
      <c r="G205" s="135">
        <f t="shared" si="29"/>
        <v>104597.11</v>
      </c>
      <c r="H205" s="136">
        <f t="shared" si="29"/>
        <v>167</v>
      </c>
    </row>
    <row r="206" spans="1:8" s="64" customFormat="1" ht="11.25" customHeight="1" outlineLevel="2" x14ac:dyDescent="0.2">
      <c r="A206" s="131"/>
      <c r="B206" s="132" t="s">
        <v>3</v>
      </c>
      <c r="C206" s="133">
        <v>104597.11</v>
      </c>
      <c r="D206" s="134">
        <v>167</v>
      </c>
      <c r="E206" s="61">
        <v>0</v>
      </c>
      <c r="F206" s="62">
        <v>0</v>
      </c>
      <c r="G206" s="135">
        <f t="shared" si="29"/>
        <v>104597.11</v>
      </c>
      <c r="H206" s="136">
        <f t="shared" si="29"/>
        <v>167</v>
      </c>
    </row>
    <row r="207" spans="1:8" s="64" customFormat="1" ht="11.25" customHeight="1" outlineLevel="2" x14ac:dyDescent="0.2">
      <c r="A207" s="131"/>
      <c r="B207" s="132" t="s">
        <v>4</v>
      </c>
      <c r="C207" s="133">
        <v>104597.11</v>
      </c>
      <c r="D207" s="134">
        <v>167</v>
      </c>
      <c r="E207" s="61">
        <v>0</v>
      </c>
      <c r="F207" s="62">
        <v>0</v>
      </c>
      <c r="G207" s="135">
        <f t="shared" si="29"/>
        <v>104597.11</v>
      </c>
      <c r="H207" s="136">
        <f t="shared" si="29"/>
        <v>167</v>
      </c>
    </row>
    <row r="208" spans="1:8" s="64" customFormat="1" ht="11.25" customHeight="1" outlineLevel="2" x14ac:dyDescent="0.2">
      <c r="A208" s="131"/>
      <c r="B208" s="132" t="s">
        <v>5</v>
      </c>
      <c r="C208" s="133">
        <v>104597.11</v>
      </c>
      <c r="D208" s="134">
        <v>167</v>
      </c>
      <c r="E208" s="61">
        <v>0</v>
      </c>
      <c r="F208" s="62">
        <v>0</v>
      </c>
      <c r="G208" s="135">
        <f t="shared" si="29"/>
        <v>104597.11</v>
      </c>
      <c r="H208" s="136">
        <f t="shared" si="29"/>
        <v>167</v>
      </c>
    </row>
    <row r="209" spans="1:8" s="64" customFormat="1" ht="11.25" customHeight="1" outlineLevel="2" x14ac:dyDescent="0.2">
      <c r="A209" s="131"/>
      <c r="B209" s="132" t="s">
        <v>6</v>
      </c>
      <c r="C209" s="133">
        <v>104597.11</v>
      </c>
      <c r="D209" s="134">
        <v>167</v>
      </c>
      <c r="E209" s="61">
        <v>-69052.88</v>
      </c>
      <c r="F209" s="62">
        <v>-108</v>
      </c>
      <c r="G209" s="135">
        <f t="shared" si="29"/>
        <v>35544.230000000003</v>
      </c>
      <c r="H209" s="136">
        <f t="shared" si="29"/>
        <v>59</v>
      </c>
    </row>
    <row r="210" spans="1:8" s="64" customFormat="1" ht="11.25" customHeight="1" outlineLevel="2" x14ac:dyDescent="0.2">
      <c r="A210" s="131"/>
      <c r="B210" s="132" t="s">
        <v>7</v>
      </c>
      <c r="C210" s="133">
        <v>104597.11</v>
      </c>
      <c r="D210" s="134">
        <v>167</v>
      </c>
      <c r="E210" s="61">
        <v>-54647.29</v>
      </c>
      <c r="F210" s="62">
        <v>-87</v>
      </c>
      <c r="G210" s="135">
        <f t="shared" si="29"/>
        <v>49949.82</v>
      </c>
      <c r="H210" s="136">
        <f t="shared" si="29"/>
        <v>80</v>
      </c>
    </row>
    <row r="211" spans="1:8" s="64" customFormat="1" ht="11.25" customHeight="1" outlineLevel="2" x14ac:dyDescent="0.2">
      <c r="A211" s="131"/>
      <c r="B211" s="132" t="s">
        <v>8</v>
      </c>
      <c r="C211" s="133">
        <v>104597.11</v>
      </c>
      <c r="D211" s="134">
        <v>167</v>
      </c>
      <c r="E211" s="61">
        <v>-51515.64</v>
      </c>
      <c r="F211" s="62">
        <v>-82</v>
      </c>
      <c r="G211" s="135">
        <f t="shared" si="29"/>
        <v>53081.47</v>
      </c>
      <c r="H211" s="136">
        <f t="shared" si="29"/>
        <v>85</v>
      </c>
    </row>
    <row r="212" spans="1:8" s="64" customFormat="1" ht="11.25" customHeight="1" outlineLevel="2" x14ac:dyDescent="0.2">
      <c r="A212" s="131"/>
      <c r="B212" s="132" t="s">
        <v>9</v>
      </c>
      <c r="C212" s="133">
        <v>104597.11</v>
      </c>
      <c r="D212" s="134">
        <v>167</v>
      </c>
      <c r="E212" s="61">
        <v>-22826.25</v>
      </c>
      <c r="F212" s="62">
        <v>-36</v>
      </c>
      <c r="G212" s="135">
        <f t="shared" si="29"/>
        <v>81770.86</v>
      </c>
      <c r="H212" s="136">
        <f t="shared" si="29"/>
        <v>131</v>
      </c>
    </row>
    <row r="213" spans="1:8" s="64" customFormat="1" ht="11.25" customHeight="1" outlineLevel="2" x14ac:dyDescent="0.2">
      <c r="A213" s="131"/>
      <c r="B213" s="132" t="s">
        <v>10</v>
      </c>
      <c r="C213" s="133">
        <v>104597.11</v>
      </c>
      <c r="D213" s="134">
        <v>167</v>
      </c>
      <c r="E213" s="61">
        <v>-22826.25</v>
      </c>
      <c r="F213" s="62">
        <v>-36</v>
      </c>
      <c r="G213" s="135">
        <f t="shared" si="29"/>
        <v>81770.86</v>
      </c>
      <c r="H213" s="136">
        <f t="shared" si="29"/>
        <v>131</v>
      </c>
    </row>
    <row r="214" spans="1:8" s="64" customFormat="1" ht="11.25" customHeight="1" outlineLevel="2" x14ac:dyDescent="0.2">
      <c r="A214" s="131"/>
      <c r="B214" s="132" t="s">
        <v>11</v>
      </c>
      <c r="C214" s="133">
        <v>102091.79</v>
      </c>
      <c r="D214" s="134">
        <v>163</v>
      </c>
      <c r="E214" s="61">
        <v>-22826.25</v>
      </c>
      <c r="F214" s="62">
        <v>-37</v>
      </c>
      <c r="G214" s="135">
        <f t="shared" si="29"/>
        <v>79265.539999999994</v>
      </c>
      <c r="H214" s="136">
        <f t="shared" si="29"/>
        <v>126</v>
      </c>
    </row>
    <row r="215" spans="1:8" s="64" customFormat="1" ht="13.5" customHeight="1" x14ac:dyDescent="0.2">
      <c r="A215" s="52" t="s">
        <v>17</v>
      </c>
      <c r="B215" s="209" t="s">
        <v>18</v>
      </c>
      <c r="C215" s="210"/>
      <c r="D215" s="210"/>
      <c r="E215" s="210"/>
      <c r="F215" s="210"/>
      <c r="G215" s="210"/>
      <c r="H215" s="211"/>
    </row>
    <row r="216" spans="1:8" s="64" customFormat="1" ht="11.25" customHeight="1" outlineLevel="1" x14ac:dyDescent="0.2">
      <c r="A216" s="53"/>
      <c r="B216" s="54" t="s">
        <v>228</v>
      </c>
      <c r="C216" s="55">
        <f>SUM(C217:C228)</f>
        <v>1802704</v>
      </c>
      <c r="D216" s="55">
        <f t="shared" ref="D216:H216" si="30">SUM(D217:D228)</f>
        <v>2804</v>
      </c>
      <c r="E216" s="55">
        <f t="shared" si="30"/>
        <v>-116576.68</v>
      </c>
      <c r="F216" s="56">
        <f t="shared" si="30"/>
        <v>-197</v>
      </c>
      <c r="G216" s="55">
        <f t="shared" si="30"/>
        <v>1686127.32</v>
      </c>
      <c r="H216" s="56">
        <f t="shared" si="30"/>
        <v>2607</v>
      </c>
    </row>
    <row r="217" spans="1:8" s="64" customFormat="1" ht="11.25" customHeight="1" outlineLevel="2" x14ac:dyDescent="0.2">
      <c r="A217" s="131"/>
      <c r="B217" s="132" t="s">
        <v>14</v>
      </c>
      <c r="C217" s="133">
        <v>150439.63</v>
      </c>
      <c r="D217" s="134">
        <v>234</v>
      </c>
      <c r="E217" s="61">
        <v>0</v>
      </c>
      <c r="F217" s="62">
        <v>0</v>
      </c>
      <c r="G217" s="135">
        <f t="shared" ref="G217:H228" si="31">C217+E217</f>
        <v>150439.63</v>
      </c>
      <c r="H217" s="136">
        <f t="shared" si="31"/>
        <v>234</v>
      </c>
    </row>
    <row r="218" spans="1:8" s="64" customFormat="1" ht="11.25" customHeight="1" outlineLevel="2" x14ac:dyDescent="0.2">
      <c r="A218" s="131"/>
      <c r="B218" s="132" t="s">
        <v>15</v>
      </c>
      <c r="C218" s="133">
        <v>150439.63</v>
      </c>
      <c r="D218" s="134">
        <v>234</v>
      </c>
      <c r="E218" s="61">
        <v>0</v>
      </c>
      <c r="F218" s="62">
        <v>0</v>
      </c>
      <c r="G218" s="135">
        <f t="shared" si="31"/>
        <v>150439.63</v>
      </c>
      <c r="H218" s="136">
        <f t="shared" si="31"/>
        <v>234</v>
      </c>
    </row>
    <row r="219" spans="1:8" s="64" customFormat="1" ht="11.25" customHeight="1" outlineLevel="2" x14ac:dyDescent="0.2">
      <c r="A219" s="131"/>
      <c r="B219" s="132" t="s">
        <v>16</v>
      </c>
      <c r="C219" s="133">
        <v>150439.63</v>
      </c>
      <c r="D219" s="134">
        <v>234</v>
      </c>
      <c r="E219" s="61">
        <v>0</v>
      </c>
      <c r="F219" s="62">
        <v>0</v>
      </c>
      <c r="G219" s="135">
        <f t="shared" si="31"/>
        <v>150439.63</v>
      </c>
      <c r="H219" s="136">
        <f t="shared" si="31"/>
        <v>234</v>
      </c>
    </row>
    <row r="220" spans="1:8" s="64" customFormat="1" ht="11.25" customHeight="1" outlineLevel="2" x14ac:dyDescent="0.2">
      <c r="A220" s="131"/>
      <c r="B220" s="132" t="s">
        <v>3</v>
      </c>
      <c r="C220" s="133">
        <v>150439.63</v>
      </c>
      <c r="D220" s="134">
        <v>234</v>
      </c>
      <c r="E220" s="61">
        <v>0</v>
      </c>
      <c r="F220" s="62">
        <v>0</v>
      </c>
      <c r="G220" s="135">
        <f t="shared" si="31"/>
        <v>150439.63</v>
      </c>
      <c r="H220" s="136">
        <f t="shared" si="31"/>
        <v>234</v>
      </c>
    </row>
    <row r="221" spans="1:8" s="64" customFormat="1" ht="11.25" customHeight="1" outlineLevel="2" x14ac:dyDescent="0.2">
      <c r="A221" s="131"/>
      <c r="B221" s="132" t="s">
        <v>4</v>
      </c>
      <c r="C221" s="133">
        <v>150439.63</v>
      </c>
      <c r="D221" s="134">
        <v>234</v>
      </c>
      <c r="E221" s="61">
        <v>0</v>
      </c>
      <c r="F221" s="62">
        <v>0</v>
      </c>
      <c r="G221" s="135">
        <f t="shared" si="31"/>
        <v>150439.63</v>
      </c>
      <c r="H221" s="136">
        <f t="shared" si="31"/>
        <v>234</v>
      </c>
    </row>
    <row r="222" spans="1:8" s="64" customFormat="1" ht="11.25" customHeight="1" outlineLevel="2" x14ac:dyDescent="0.2">
      <c r="A222" s="131"/>
      <c r="B222" s="132" t="s">
        <v>5</v>
      </c>
      <c r="C222" s="133">
        <v>150439.63</v>
      </c>
      <c r="D222" s="134">
        <v>234</v>
      </c>
      <c r="E222" s="61">
        <v>0</v>
      </c>
      <c r="F222" s="62">
        <v>0</v>
      </c>
      <c r="G222" s="135">
        <f t="shared" si="31"/>
        <v>150439.63</v>
      </c>
      <c r="H222" s="136">
        <f t="shared" si="31"/>
        <v>234</v>
      </c>
    </row>
    <row r="223" spans="1:8" s="64" customFormat="1" ht="11.25" customHeight="1" outlineLevel="2" x14ac:dyDescent="0.2">
      <c r="A223" s="131"/>
      <c r="B223" s="132" t="s">
        <v>6</v>
      </c>
      <c r="C223" s="133">
        <v>150439.63</v>
      </c>
      <c r="D223" s="134">
        <v>234</v>
      </c>
      <c r="E223" s="61">
        <v>-27730.75</v>
      </c>
      <c r="F223" s="62">
        <v>-64</v>
      </c>
      <c r="G223" s="135">
        <f t="shared" si="31"/>
        <v>122708.88</v>
      </c>
      <c r="H223" s="136">
        <f t="shared" si="31"/>
        <v>170</v>
      </c>
    </row>
    <row r="224" spans="1:8" s="64" customFormat="1" ht="11.25" customHeight="1" outlineLevel="2" x14ac:dyDescent="0.2">
      <c r="A224" s="131"/>
      <c r="B224" s="132" t="s">
        <v>7</v>
      </c>
      <c r="C224" s="133">
        <v>150439.63</v>
      </c>
      <c r="D224" s="134">
        <v>234</v>
      </c>
      <c r="E224" s="61">
        <v>-27905.96</v>
      </c>
      <c r="F224" s="62">
        <v>-38</v>
      </c>
      <c r="G224" s="135">
        <f t="shared" si="31"/>
        <v>122533.67</v>
      </c>
      <c r="H224" s="136">
        <f t="shared" si="31"/>
        <v>196</v>
      </c>
    </row>
    <row r="225" spans="1:8" s="64" customFormat="1" ht="11.25" customHeight="1" outlineLevel="2" x14ac:dyDescent="0.2">
      <c r="A225" s="131"/>
      <c r="B225" s="132" t="s">
        <v>8</v>
      </c>
      <c r="C225" s="133">
        <v>150439.63</v>
      </c>
      <c r="D225" s="134">
        <v>234</v>
      </c>
      <c r="E225" s="61">
        <v>-33724.47</v>
      </c>
      <c r="F225" s="62">
        <v>-49</v>
      </c>
      <c r="G225" s="135">
        <f t="shared" si="31"/>
        <v>116715.16</v>
      </c>
      <c r="H225" s="136">
        <f t="shared" si="31"/>
        <v>185</v>
      </c>
    </row>
    <row r="226" spans="1:8" s="64" customFormat="1" ht="11.25" customHeight="1" outlineLevel="2" x14ac:dyDescent="0.2">
      <c r="A226" s="131"/>
      <c r="B226" s="132" t="s">
        <v>9</v>
      </c>
      <c r="C226" s="133">
        <v>150439.63</v>
      </c>
      <c r="D226" s="134">
        <v>234</v>
      </c>
      <c r="E226" s="61">
        <v>-9071.83</v>
      </c>
      <c r="F226" s="62">
        <v>-15</v>
      </c>
      <c r="G226" s="135">
        <f t="shared" si="31"/>
        <v>141367.79999999999</v>
      </c>
      <c r="H226" s="136">
        <f t="shared" si="31"/>
        <v>219</v>
      </c>
    </row>
    <row r="227" spans="1:8" s="64" customFormat="1" ht="11.25" customHeight="1" outlineLevel="2" x14ac:dyDescent="0.2">
      <c r="A227" s="131"/>
      <c r="B227" s="132" t="s">
        <v>10</v>
      </c>
      <c r="C227" s="133">
        <v>150439.63</v>
      </c>
      <c r="D227" s="134">
        <v>234</v>
      </c>
      <c r="E227" s="61">
        <v>-9071.83</v>
      </c>
      <c r="F227" s="62">
        <v>-15</v>
      </c>
      <c r="G227" s="135">
        <f t="shared" si="31"/>
        <v>141367.79999999999</v>
      </c>
      <c r="H227" s="136">
        <f t="shared" si="31"/>
        <v>219</v>
      </c>
    </row>
    <row r="228" spans="1:8" s="64" customFormat="1" ht="11.25" customHeight="1" outlineLevel="2" x14ac:dyDescent="0.2">
      <c r="A228" s="131"/>
      <c r="B228" s="132" t="s">
        <v>11</v>
      </c>
      <c r="C228" s="133">
        <v>147868.07</v>
      </c>
      <c r="D228" s="134">
        <v>230</v>
      </c>
      <c r="E228" s="61">
        <v>-9071.84</v>
      </c>
      <c r="F228" s="62">
        <v>-16</v>
      </c>
      <c r="G228" s="135">
        <f t="shared" si="31"/>
        <v>138796.23000000001</v>
      </c>
      <c r="H228" s="136">
        <f t="shared" si="31"/>
        <v>214</v>
      </c>
    </row>
    <row r="229" spans="1:8" s="64" customFormat="1" ht="13.5" customHeight="1" x14ac:dyDescent="0.2">
      <c r="A229" s="52" t="s">
        <v>21</v>
      </c>
      <c r="B229" s="209" t="s">
        <v>22</v>
      </c>
      <c r="C229" s="210"/>
      <c r="D229" s="210"/>
      <c r="E229" s="210"/>
      <c r="F229" s="210"/>
      <c r="G229" s="210"/>
      <c r="H229" s="211"/>
    </row>
    <row r="230" spans="1:8" s="64" customFormat="1" ht="11.25" customHeight="1" outlineLevel="1" x14ac:dyDescent="0.2">
      <c r="A230" s="53"/>
      <c r="B230" s="54" t="s">
        <v>228</v>
      </c>
      <c r="C230" s="55">
        <f>SUM(C231:C242)</f>
        <v>2502800.6800000002</v>
      </c>
      <c r="D230" s="55">
        <f t="shared" ref="D230:H230" si="32">SUM(D231:D242)</f>
        <v>3644</v>
      </c>
      <c r="E230" s="55">
        <f t="shared" si="32"/>
        <v>184870.72</v>
      </c>
      <c r="F230" s="56">
        <f t="shared" si="32"/>
        <v>387</v>
      </c>
      <c r="G230" s="55">
        <f t="shared" si="32"/>
        <v>2687671.4</v>
      </c>
      <c r="H230" s="56">
        <f t="shared" si="32"/>
        <v>4031</v>
      </c>
    </row>
    <row r="231" spans="1:8" s="64" customFormat="1" ht="11.25" customHeight="1" outlineLevel="2" x14ac:dyDescent="0.2">
      <c r="A231" s="131"/>
      <c r="B231" s="132" t="s">
        <v>14</v>
      </c>
      <c r="C231" s="133">
        <v>179952.96</v>
      </c>
      <c r="D231" s="134">
        <v>262</v>
      </c>
      <c r="E231" s="61">
        <v>0</v>
      </c>
      <c r="F231" s="62">
        <v>0</v>
      </c>
      <c r="G231" s="135">
        <f t="shared" ref="G231:H242" si="33">C231+E231</f>
        <v>179952.96</v>
      </c>
      <c r="H231" s="136">
        <f t="shared" si="33"/>
        <v>262</v>
      </c>
    </row>
    <row r="232" spans="1:8" s="64" customFormat="1" ht="11.25" customHeight="1" outlineLevel="2" x14ac:dyDescent="0.2">
      <c r="A232" s="131"/>
      <c r="B232" s="132" t="s">
        <v>15</v>
      </c>
      <c r="C232" s="133">
        <v>179952.96</v>
      </c>
      <c r="D232" s="134">
        <v>262</v>
      </c>
      <c r="E232" s="61">
        <v>0</v>
      </c>
      <c r="F232" s="62">
        <v>0</v>
      </c>
      <c r="G232" s="135">
        <f t="shared" si="33"/>
        <v>179952.96</v>
      </c>
      <c r="H232" s="136">
        <f t="shared" si="33"/>
        <v>262</v>
      </c>
    </row>
    <row r="233" spans="1:8" s="64" customFormat="1" ht="11.25" customHeight="1" outlineLevel="2" x14ac:dyDescent="0.2">
      <c r="A233" s="131"/>
      <c r="B233" s="132" t="s">
        <v>16</v>
      </c>
      <c r="C233" s="133">
        <v>179952.96</v>
      </c>
      <c r="D233" s="134">
        <v>262</v>
      </c>
      <c r="E233" s="61">
        <v>0</v>
      </c>
      <c r="F233" s="62">
        <v>0</v>
      </c>
      <c r="G233" s="135">
        <f t="shared" si="33"/>
        <v>179952.96</v>
      </c>
      <c r="H233" s="136">
        <f t="shared" si="33"/>
        <v>262</v>
      </c>
    </row>
    <row r="234" spans="1:8" s="64" customFormat="1" ht="11.25" customHeight="1" outlineLevel="2" x14ac:dyDescent="0.2">
      <c r="A234" s="131"/>
      <c r="B234" s="132" t="s">
        <v>3</v>
      </c>
      <c r="C234" s="133">
        <v>179952.96</v>
      </c>
      <c r="D234" s="134">
        <v>262</v>
      </c>
      <c r="E234" s="61">
        <v>0</v>
      </c>
      <c r="F234" s="62">
        <v>0</v>
      </c>
      <c r="G234" s="135">
        <f t="shared" si="33"/>
        <v>179952.96</v>
      </c>
      <c r="H234" s="136">
        <f t="shared" si="33"/>
        <v>262</v>
      </c>
    </row>
    <row r="235" spans="1:8" s="64" customFormat="1" ht="11.25" customHeight="1" outlineLevel="2" x14ac:dyDescent="0.2">
      <c r="A235" s="131"/>
      <c r="B235" s="132" t="s">
        <v>4</v>
      </c>
      <c r="C235" s="133">
        <v>179952.96</v>
      </c>
      <c r="D235" s="134">
        <v>262</v>
      </c>
      <c r="E235" s="61">
        <v>0</v>
      </c>
      <c r="F235" s="62">
        <v>0</v>
      </c>
      <c r="G235" s="135">
        <f t="shared" si="33"/>
        <v>179952.96</v>
      </c>
      <c r="H235" s="136">
        <f t="shared" si="33"/>
        <v>262</v>
      </c>
    </row>
    <row r="236" spans="1:8" s="64" customFormat="1" ht="11.25" customHeight="1" outlineLevel="2" x14ac:dyDescent="0.2">
      <c r="A236" s="131"/>
      <c r="B236" s="132" t="s">
        <v>5</v>
      </c>
      <c r="C236" s="133">
        <v>521257.64</v>
      </c>
      <c r="D236" s="134">
        <v>759</v>
      </c>
      <c r="E236" s="61">
        <v>0</v>
      </c>
      <c r="F236" s="62">
        <v>0</v>
      </c>
      <c r="G236" s="135">
        <f t="shared" si="33"/>
        <v>521257.64</v>
      </c>
      <c r="H236" s="136">
        <f t="shared" si="33"/>
        <v>759</v>
      </c>
    </row>
    <row r="237" spans="1:8" s="64" customFormat="1" ht="11.25" customHeight="1" outlineLevel="2" x14ac:dyDescent="0.2">
      <c r="A237" s="131"/>
      <c r="B237" s="132" t="s">
        <v>6</v>
      </c>
      <c r="C237" s="133">
        <v>179952.96</v>
      </c>
      <c r="D237" s="134">
        <v>262</v>
      </c>
      <c r="E237" s="61">
        <v>0</v>
      </c>
      <c r="F237" s="62">
        <v>0</v>
      </c>
      <c r="G237" s="135">
        <f t="shared" si="33"/>
        <v>179952.96</v>
      </c>
      <c r="H237" s="136">
        <f t="shared" si="33"/>
        <v>262</v>
      </c>
    </row>
    <row r="238" spans="1:8" s="64" customFormat="1" ht="11.25" customHeight="1" outlineLevel="2" x14ac:dyDescent="0.2">
      <c r="A238" s="131"/>
      <c r="B238" s="132" t="s">
        <v>7</v>
      </c>
      <c r="C238" s="133">
        <v>179952.96</v>
      </c>
      <c r="D238" s="134">
        <v>262</v>
      </c>
      <c r="E238" s="61">
        <v>0</v>
      </c>
      <c r="F238" s="62">
        <v>0</v>
      </c>
      <c r="G238" s="135">
        <f t="shared" si="33"/>
        <v>179952.96</v>
      </c>
      <c r="H238" s="136">
        <f t="shared" si="33"/>
        <v>262</v>
      </c>
    </row>
    <row r="239" spans="1:8" s="64" customFormat="1" ht="11.25" customHeight="1" outlineLevel="2" x14ac:dyDescent="0.2">
      <c r="A239" s="131"/>
      <c r="B239" s="132" t="s">
        <v>8</v>
      </c>
      <c r="C239" s="133">
        <v>179952.96</v>
      </c>
      <c r="D239" s="134">
        <v>262</v>
      </c>
      <c r="E239" s="61">
        <v>54872.23</v>
      </c>
      <c r="F239" s="62">
        <v>168</v>
      </c>
      <c r="G239" s="135">
        <f t="shared" si="33"/>
        <v>234825.19</v>
      </c>
      <c r="H239" s="136">
        <f t="shared" si="33"/>
        <v>430</v>
      </c>
    </row>
    <row r="240" spans="1:8" s="64" customFormat="1" ht="11.25" customHeight="1" outlineLevel="2" x14ac:dyDescent="0.2">
      <c r="A240" s="131"/>
      <c r="B240" s="132" t="s">
        <v>9</v>
      </c>
      <c r="C240" s="133">
        <v>179952.96</v>
      </c>
      <c r="D240" s="134">
        <v>262</v>
      </c>
      <c r="E240" s="61">
        <v>43332.83</v>
      </c>
      <c r="F240" s="62">
        <v>73</v>
      </c>
      <c r="G240" s="135">
        <f t="shared" si="33"/>
        <v>223285.79</v>
      </c>
      <c r="H240" s="136">
        <f t="shared" si="33"/>
        <v>335</v>
      </c>
    </row>
    <row r="241" spans="1:8" s="64" customFormat="1" ht="11.25" customHeight="1" outlineLevel="2" x14ac:dyDescent="0.2">
      <c r="A241" s="131"/>
      <c r="B241" s="132" t="s">
        <v>10</v>
      </c>
      <c r="C241" s="133">
        <v>179952.96</v>
      </c>
      <c r="D241" s="134">
        <v>262</v>
      </c>
      <c r="E241" s="61">
        <v>43332.83</v>
      </c>
      <c r="F241" s="62">
        <v>73</v>
      </c>
      <c r="G241" s="135">
        <f t="shared" si="33"/>
        <v>223285.79</v>
      </c>
      <c r="H241" s="136">
        <f t="shared" si="33"/>
        <v>335</v>
      </c>
    </row>
    <row r="242" spans="1:8" s="64" customFormat="1" ht="11.25" customHeight="1" outlineLevel="2" x14ac:dyDescent="0.2">
      <c r="A242" s="131"/>
      <c r="B242" s="132" t="s">
        <v>11</v>
      </c>
      <c r="C242" s="133">
        <v>182013.44</v>
      </c>
      <c r="D242" s="134">
        <v>265</v>
      </c>
      <c r="E242" s="61">
        <v>43332.83</v>
      </c>
      <c r="F242" s="62">
        <v>73</v>
      </c>
      <c r="G242" s="135">
        <f t="shared" si="33"/>
        <v>225346.27</v>
      </c>
      <c r="H242" s="136">
        <f t="shared" si="33"/>
        <v>338</v>
      </c>
    </row>
    <row r="243" spans="1:8" s="64" customFormat="1" ht="13.5" customHeight="1" x14ac:dyDescent="0.2">
      <c r="A243" s="52" t="s">
        <v>131</v>
      </c>
      <c r="B243" s="209" t="s">
        <v>132</v>
      </c>
      <c r="C243" s="210"/>
      <c r="D243" s="210"/>
      <c r="E243" s="210"/>
      <c r="F243" s="210"/>
      <c r="G243" s="210"/>
      <c r="H243" s="211"/>
    </row>
    <row r="244" spans="1:8" s="64" customFormat="1" ht="11.25" customHeight="1" outlineLevel="1" x14ac:dyDescent="0.2">
      <c r="A244" s="53"/>
      <c r="B244" s="54" t="s">
        <v>228</v>
      </c>
      <c r="C244" s="55">
        <f>SUM(C245:C256)</f>
        <v>1743661.77</v>
      </c>
      <c r="D244" s="55">
        <f t="shared" ref="D244:H244" si="34">SUM(D245:D256)</f>
        <v>2522</v>
      </c>
      <c r="E244" s="55">
        <f t="shared" si="34"/>
        <v>374236.68</v>
      </c>
      <c r="F244" s="56">
        <f t="shared" si="34"/>
        <v>585</v>
      </c>
      <c r="G244" s="55">
        <f t="shared" si="34"/>
        <v>2117898.4500000002</v>
      </c>
      <c r="H244" s="56">
        <f t="shared" si="34"/>
        <v>3107</v>
      </c>
    </row>
    <row r="245" spans="1:8" s="64" customFormat="1" ht="11.25" customHeight="1" outlineLevel="2" x14ac:dyDescent="0.2">
      <c r="A245" s="131"/>
      <c r="B245" s="132" t="s">
        <v>14</v>
      </c>
      <c r="C245" s="133">
        <v>117553.13</v>
      </c>
      <c r="D245" s="134">
        <v>170</v>
      </c>
      <c r="E245" s="61">
        <v>0</v>
      </c>
      <c r="F245" s="62">
        <v>0</v>
      </c>
      <c r="G245" s="135">
        <f t="shared" ref="G245:H256" si="35">C245+E245</f>
        <v>117553.13</v>
      </c>
      <c r="H245" s="136">
        <f t="shared" si="35"/>
        <v>170</v>
      </c>
    </row>
    <row r="246" spans="1:8" s="64" customFormat="1" ht="11.25" customHeight="1" outlineLevel="2" x14ac:dyDescent="0.2">
      <c r="A246" s="131"/>
      <c r="B246" s="132" t="s">
        <v>15</v>
      </c>
      <c r="C246" s="133">
        <v>117553.13</v>
      </c>
      <c r="D246" s="134">
        <v>170</v>
      </c>
      <c r="E246" s="61">
        <v>0</v>
      </c>
      <c r="F246" s="62">
        <v>0</v>
      </c>
      <c r="G246" s="135">
        <f t="shared" si="35"/>
        <v>117553.13</v>
      </c>
      <c r="H246" s="136">
        <f t="shared" si="35"/>
        <v>170</v>
      </c>
    </row>
    <row r="247" spans="1:8" s="64" customFormat="1" ht="11.25" customHeight="1" outlineLevel="2" x14ac:dyDescent="0.2">
      <c r="A247" s="131"/>
      <c r="B247" s="132" t="s">
        <v>16</v>
      </c>
      <c r="C247" s="133">
        <v>117553.13</v>
      </c>
      <c r="D247" s="134">
        <v>170</v>
      </c>
      <c r="E247" s="61">
        <v>0</v>
      </c>
      <c r="F247" s="62">
        <v>0</v>
      </c>
      <c r="G247" s="135">
        <f t="shared" si="35"/>
        <v>117553.13</v>
      </c>
      <c r="H247" s="136">
        <f t="shared" si="35"/>
        <v>170</v>
      </c>
    </row>
    <row r="248" spans="1:8" s="64" customFormat="1" ht="11.25" customHeight="1" outlineLevel="2" x14ac:dyDescent="0.2">
      <c r="A248" s="131"/>
      <c r="B248" s="132" t="s">
        <v>3</v>
      </c>
      <c r="C248" s="133">
        <v>117553.13</v>
      </c>
      <c r="D248" s="134">
        <v>170</v>
      </c>
      <c r="E248" s="61">
        <v>0</v>
      </c>
      <c r="F248" s="62">
        <v>0</v>
      </c>
      <c r="G248" s="135">
        <f t="shared" si="35"/>
        <v>117553.13</v>
      </c>
      <c r="H248" s="136">
        <f t="shared" si="35"/>
        <v>170</v>
      </c>
    </row>
    <row r="249" spans="1:8" s="64" customFormat="1" ht="11.25" customHeight="1" outlineLevel="2" x14ac:dyDescent="0.2">
      <c r="A249" s="131"/>
      <c r="B249" s="132" t="s">
        <v>4</v>
      </c>
      <c r="C249" s="133">
        <v>117553.13</v>
      </c>
      <c r="D249" s="134">
        <v>170</v>
      </c>
      <c r="E249" s="61">
        <v>0</v>
      </c>
      <c r="F249" s="62">
        <v>0</v>
      </c>
      <c r="G249" s="135">
        <f t="shared" si="35"/>
        <v>117553.13</v>
      </c>
      <c r="H249" s="136">
        <f t="shared" si="35"/>
        <v>170</v>
      </c>
    </row>
    <row r="250" spans="1:8" s="64" customFormat="1" ht="11.25" customHeight="1" outlineLevel="2" x14ac:dyDescent="0.2">
      <c r="A250" s="131"/>
      <c r="B250" s="132" t="s">
        <v>5</v>
      </c>
      <c r="C250" s="133">
        <v>445685.7</v>
      </c>
      <c r="D250" s="134">
        <v>645</v>
      </c>
      <c r="E250" s="61">
        <v>0</v>
      </c>
      <c r="F250" s="62">
        <v>0</v>
      </c>
      <c r="G250" s="135">
        <f t="shared" si="35"/>
        <v>445685.7</v>
      </c>
      <c r="H250" s="136">
        <f t="shared" si="35"/>
        <v>645</v>
      </c>
    </row>
    <row r="251" spans="1:8" s="64" customFormat="1" ht="11.25" customHeight="1" outlineLevel="2" x14ac:dyDescent="0.2">
      <c r="A251" s="131"/>
      <c r="B251" s="132" t="s">
        <v>6</v>
      </c>
      <c r="C251" s="133">
        <v>118987.33</v>
      </c>
      <c r="D251" s="134">
        <v>172</v>
      </c>
      <c r="E251" s="61">
        <v>0</v>
      </c>
      <c r="F251" s="62">
        <v>0</v>
      </c>
      <c r="G251" s="135">
        <f t="shared" si="35"/>
        <v>118987.33</v>
      </c>
      <c r="H251" s="136">
        <f t="shared" si="35"/>
        <v>172</v>
      </c>
    </row>
    <row r="252" spans="1:8" s="64" customFormat="1" ht="11.25" customHeight="1" outlineLevel="2" x14ac:dyDescent="0.2">
      <c r="A252" s="131"/>
      <c r="B252" s="132" t="s">
        <v>7</v>
      </c>
      <c r="C252" s="133">
        <v>117553.13</v>
      </c>
      <c r="D252" s="134">
        <v>170</v>
      </c>
      <c r="E252" s="61">
        <v>0</v>
      </c>
      <c r="F252" s="62">
        <v>0</v>
      </c>
      <c r="G252" s="135">
        <f t="shared" si="35"/>
        <v>117553.13</v>
      </c>
      <c r="H252" s="136">
        <f t="shared" si="35"/>
        <v>170</v>
      </c>
    </row>
    <row r="253" spans="1:8" s="64" customFormat="1" ht="11.25" customHeight="1" outlineLevel="2" x14ac:dyDescent="0.2">
      <c r="A253" s="131"/>
      <c r="B253" s="132" t="s">
        <v>8</v>
      </c>
      <c r="C253" s="133">
        <v>117553.13</v>
      </c>
      <c r="D253" s="134">
        <v>170</v>
      </c>
      <c r="E253" s="61">
        <v>200878.9</v>
      </c>
      <c r="F253" s="62">
        <v>323</v>
      </c>
      <c r="G253" s="135">
        <f t="shared" si="35"/>
        <v>318432.03000000003</v>
      </c>
      <c r="H253" s="136">
        <f t="shared" si="35"/>
        <v>493</v>
      </c>
    </row>
    <row r="254" spans="1:8" s="64" customFormat="1" ht="11.25" customHeight="1" outlineLevel="2" x14ac:dyDescent="0.2">
      <c r="A254" s="131"/>
      <c r="B254" s="132" t="s">
        <v>9</v>
      </c>
      <c r="C254" s="133">
        <v>117553.13</v>
      </c>
      <c r="D254" s="134">
        <v>170</v>
      </c>
      <c r="E254" s="61">
        <v>57785.93</v>
      </c>
      <c r="F254" s="62">
        <v>87</v>
      </c>
      <c r="G254" s="135">
        <f t="shared" si="35"/>
        <v>175339.06</v>
      </c>
      <c r="H254" s="136">
        <f t="shared" si="35"/>
        <v>257</v>
      </c>
    </row>
    <row r="255" spans="1:8" s="64" customFormat="1" ht="11.25" customHeight="1" outlineLevel="2" x14ac:dyDescent="0.2">
      <c r="A255" s="131"/>
      <c r="B255" s="132" t="s">
        <v>10</v>
      </c>
      <c r="C255" s="133">
        <v>117553.13</v>
      </c>
      <c r="D255" s="134">
        <v>170</v>
      </c>
      <c r="E255" s="61">
        <v>57785.93</v>
      </c>
      <c r="F255" s="62">
        <v>87</v>
      </c>
      <c r="G255" s="135">
        <f t="shared" si="35"/>
        <v>175339.06</v>
      </c>
      <c r="H255" s="136">
        <f t="shared" si="35"/>
        <v>257</v>
      </c>
    </row>
    <row r="256" spans="1:8" s="64" customFormat="1" ht="11.25" customHeight="1" outlineLevel="2" x14ac:dyDescent="0.2">
      <c r="A256" s="131"/>
      <c r="B256" s="132" t="s">
        <v>11</v>
      </c>
      <c r="C256" s="133">
        <v>121010.57</v>
      </c>
      <c r="D256" s="134">
        <v>175</v>
      </c>
      <c r="E256" s="61">
        <v>57785.919999999998</v>
      </c>
      <c r="F256" s="62">
        <v>88</v>
      </c>
      <c r="G256" s="135">
        <f t="shared" si="35"/>
        <v>178796.49</v>
      </c>
      <c r="H256" s="136">
        <f t="shared" si="35"/>
        <v>263</v>
      </c>
    </row>
    <row r="257" spans="1:8" s="64" customFormat="1" ht="13.5" customHeight="1" x14ac:dyDescent="0.2">
      <c r="A257" s="52" t="s">
        <v>182</v>
      </c>
      <c r="B257" s="209" t="s">
        <v>183</v>
      </c>
      <c r="C257" s="210"/>
      <c r="D257" s="210"/>
      <c r="E257" s="210"/>
      <c r="F257" s="210"/>
      <c r="G257" s="210"/>
      <c r="H257" s="211"/>
    </row>
    <row r="258" spans="1:8" s="64" customFormat="1" ht="11.25" customHeight="1" outlineLevel="1" x14ac:dyDescent="0.2">
      <c r="A258" s="53"/>
      <c r="B258" s="54" t="s">
        <v>228</v>
      </c>
      <c r="C258" s="55">
        <f>SUM(C259:C270)</f>
        <v>611796</v>
      </c>
      <c r="D258" s="55">
        <f t="shared" ref="D258:H258" si="36">SUM(D259:D270)</f>
        <v>871</v>
      </c>
      <c r="E258" s="55">
        <f t="shared" si="36"/>
        <v>-114316.29</v>
      </c>
      <c r="F258" s="56">
        <f t="shared" si="36"/>
        <v>-183</v>
      </c>
      <c r="G258" s="55">
        <f t="shared" si="36"/>
        <v>497479.71</v>
      </c>
      <c r="H258" s="56">
        <f t="shared" si="36"/>
        <v>688</v>
      </c>
    </row>
    <row r="259" spans="1:8" s="64" customFormat="1" ht="11.25" customHeight="1" outlineLevel="2" x14ac:dyDescent="0.2">
      <c r="A259" s="131"/>
      <c r="B259" s="132" t="s">
        <v>14</v>
      </c>
      <c r="C259" s="133">
        <v>51275.67</v>
      </c>
      <c r="D259" s="134">
        <v>73</v>
      </c>
      <c r="E259" s="61">
        <v>0</v>
      </c>
      <c r="F259" s="62">
        <v>0</v>
      </c>
      <c r="G259" s="135">
        <f t="shared" ref="G259:H270" si="37">C259+E259</f>
        <v>51275.67</v>
      </c>
      <c r="H259" s="136">
        <f t="shared" si="37"/>
        <v>73</v>
      </c>
    </row>
    <row r="260" spans="1:8" s="64" customFormat="1" ht="11.25" customHeight="1" outlineLevel="2" x14ac:dyDescent="0.2">
      <c r="A260" s="131"/>
      <c r="B260" s="132" t="s">
        <v>15</v>
      </c>
      <c r="C260" s="133">
        <v>51275.67</v>
      </c>
      <c r="D260" s="134">
        <v>73</v>
      </c>
      <c r="E260" s="61">
        <v>-27057.69</v>
      </c>
      <c r="F260" s="62">
        <v>-45</v>
      </c>
      <c r="G260" s="135">
        <f t="shared" si="37"/>
        <v>24217.98</v>
      </c>
      <c r="H260" s="136">
        <f t="shared" si="37"/>
        <v>28</v>
      </c>
    </row>
    <row r="261" spans="1:8" s="64" customFormat="1" ht="11.25" customHeight="1" outlineLevel="2" x14ac:dyDescent="0.2">
      <c r="A261" s="131"/>
      <c r="B261" s="132" t="s">
        <v>16</v>
      </c>
      <c r="C261" s="133">
        <v>51275.67</v>
      </c>
      <c r="D261" s="134">
        <v>73</v>
      </c>
      <c r="E261" s="61">
        <v>0</v>
      </c>
      <c r="F261" s="62">
        <v>0</v>
      </c>
      <c r="G261" s="135">
        <f t="shared" si="37"/>
        <v>51275.67</v>
      </c>
      <c r="H261" s="136">
        <f t="shared" si="37"/>
        <v>73</v>
      </c>
    </row>
    <row r="262" spans="1:8" s="64" customFormat="1" ht="11.25" customHeight="1" outlineLevel="2" x14ac:dyDescent="0.2">
      <c r="A262" s="131"/>
      <c r="B262" s="132" t="s">
        <v>3</v>
      </c>
      <c r="C262" s="133">
        <v>51275.67</v>
      </c>
      <c r="D262" s="134">
        <v>73</v>
      </c>
      <c r="E262" s="61">
        <v>0</v>
      </c>
      <c r="F262" s="62">
        <v>0</v>
      </c>
      <c r="G262" s="135">
        <f t="shared" si="37"/>
        <v>51275.67</v>
      </c>
      <c r="H262" s="136">
        <f t="shared" si="37"/>
        <v>73</v>
      </c>
    </row>
    <row r="263" spans="1:8" s="64" customFormat="1" ht="11.25" customHeight="1" outlineLevel="2" x14ac:dyDescent="0.2">
      <c r="A263" s="131"/>
      <c r="B263" s="132" t="s">
        <v>4</v>
      </c>
      <c r="C263" s="133">
        <v>51275.67</v>
      </c>
      <c r="D263" s="134">
        <v>73</v>
      </c>
      <c r="E263" s="61">
        <v>0</v>
      </c>
      <c r="F263" s="62">
        <v>0</v>
      </c>
      <c r="G263" s="135">
        <f t="shared" si="37"/>
        <v>51275.67</v>
      </c>
      <c r="H263" s="136">
        <f t="shared" si="37"/>
        <v>73</v>
      </c>
    </row>
    <row r="264" spans="1:8" s="64" customFormat="1" ht="11.25" customHeight="1" outlineLevel="2" x14ac:dyDescent="0.2">
      <c r="A264" s="131"/>
      <c r="B264" s="132" t="s">
        <v>5</v>
      </c>
      <c r="C264" s="133">
        <v>51275.67</v>
      </c>
      <c r="D264" s="134">
        <v>73</v>
      </c>
      <c r="E264" s="61">
        <v>0</v>
      </c>
      <c r="F264" s="62">
        <v>0</v>
      </c>
      <c r="G264" s="135">
        <f t="shared" si="37"/>
        <v>51275.67</v>
      </c>
      <c r="H264" s="136">
        <f t="shared" si="37"/>
        <v>73</v>
      </c>
    </row>
    <row r="265" spans="1:8" s="64" customFormat="1" ht="11.25" customHeight="1" outlineLevel="2" x14ac:dyDescent="0.2">
      <c r="A265" s="131"/>
      <c r="B265" s="132" t="s">
        <v>6</v>
      </c>
      <c r="C265" s="133">
        <v>51275.67</v>
      </c>
      <c r="D265" s="134">
        <v>73</v>
      </c>
      <c r="E265" s="61">
        <v>-28511.9</v>
      </c>
      <c r="F265" s="62">
        <v>-48</v>
      </c>
      <c r="G265" s="135">
        <f t="shared" si="37"/>
        <v>22763.77</v>
      </c>
      <c r="H265" s="136">
        <f t="shared" si="37"/>
        <v>25</v>
      </c>
    </row>
    <row r="266" spans="1:8" s="64" customFormat="1" ht="11.25" customHeight="1" outlineLevel="2" x14ac:dyDescent="0.2">
      <c r="A266" s="131"/>
      <c r="B266" s="132" t="s">
        <v>7</v>
      </c>
      <c r="C266" s="133">
        <v>51275.67</v>
      </c>
      <c r="D266" s="134">
        <v>73</v>
      </c>
      <c r="E266" s="61">
        <v>0</v>
      </c>
      <c r="F266" s="62">
        <v>0</v>
      </c>
      <c r="G266" s="135">
        <f t="shared" si="37"/>
        <v>51275.67</v>
      </c>
      <c r="H266" s="136">
        <f t="shared" si="37"/>
        <v>73</v>
      </c>
    </row>
    <row r="267" spans="1:8" s="64" customFormat="1" ht="11.25" customHeight="1" outlineLevel="2" x14ac:dyDescent="0.2">
      <c r="A267" s="131"/>
      <c r="B267" s="132" t="s">
        <v>8</v>
      </c>
      <c r="C267" s="133">
        <v>51275.67</v>
      </c>
      <c r="D267" s="134">
        <v>73</v>
      </c>
      <c r="E267" s="61">
        <v>-32801.660000000003</v>
      </c>
      <c r="F267" s="62">
        <v>-48</v>
      </c>
      <c r="G267" s="135">
        <f t="shared" si="37"/>
        <v>18474.009999999998</v>
      </c>
      <c r="H267" s="136">
        <f t="shared" si="37"/>
        <v>25</v>
      </c>
    </row>
    <row r="268" spans="1:8" s="64" customFormat="1" ht="11.25" customHeight="1" outlineLevel="2" x14ac:dyDescent="0.2">
      <c r="A268" s="131"/>
      <c r="B268" s="132" t="s">
        <v>9</v>
      </c>
      <c r="C268" s="133">
        <v>51275.67</v>
      </c>
      <c r="D268" s="134">
        <v>73</v>
      </c>
      <c r="E268" s="61">
        <v>-8648.35</v>
      </c>
      <c r="F268" s="62">
        <v>-14</v>
      </c>
      <c r="G268" s="135">
        <f t="shared" si="37"/>
        <v>42627.32</v>
      </c>
      <c r="H268" s="136">
        <f t="shared" si="37"/>
        <v>59</v>
      </c>
    </row>
    <row r="269" spans="1:8" s="64" customFormat="1" ht="11.25" customHeight="1" outlineLevel="2" x14ac:dyDescent="0.2">
      <c r="A269" s="131"/>
      <c r="B269" s="132" t="s">
        <v>10</v>
      </c>
      <c r="C269" s="133">
        <v>51275.67</v>
      </c>
      <c r="D269" s="134">
        <v>73</v>
      </c>
      <c r="E269" s="61">
        <v>-8648.35</v>
      </c>
      <c r="F269" s="62">
        <v>-14</v>
      </c>
      <c r="G269" s="135">
        <f t="shared" si="37"/>
        <v>42627.32</v>
      </c>
      <c r="H269" s="136">
        <f t="shared" si="37"/>
        <v>59</v>
      </c>
    </row>
    <row r="270" spans="1:8" s="64" customFormat="1" ht="11.25" customHeight="1" outlineLevel="2" x14ac:dyDescent="0.2">
      <c r="A270" s="131"/>
      <c r="B270" s="132" t="s">
        <v>11</v>
      </c>
      <c r="C270" s="133">
        <v>47763.63</v>
      </c>
      <c r="D270" s="134">
        <v>68</v>
      </c>
      <c r="E270" s="61">
        <v>-8648.34</v>
      </c>
      <c r="F270" s="62">
        <v>-14</v>
      </c>
      <c r="G270" s="135">
        <f t="shared" si="37"/>
        <v>39115.29</v>
      </c>
      <c r="H270" s="136">
        <f t="shared" si="37"/>
        <v>54</v>
      </c>
    </row>
    <row r="271" spans="1:8" s="64" customFormat="1" ht="13.5" customHeight="1" x14ac:dyDescent="0.2">
      <c r="A271" s="52" t="s">
        <v>184</v>
      </c>
      <c r="B271" s="209" t="s">
        <v>185</v>
      </c>
      <c r="C271" s="210"/>
      <c r="D271" s="210"/>
      <c r="E271" s="210"/>
      <c r="F271" s="210"/>
      <c r="G271" s="210"/>
      <c r="H271" s="211"/>
    </row>
    <row r="272" spans="1:8" s="64" customFormat="1" ht="11.25" customHeight="1" outlineLevel="1" x14ac:dyDescent="0.2">
      <c r="A272" s="53"/>
      <c r="B272" s="54" t="s">
        <v>228</v>
      </c>
      <c r="C272" s="55">
        <f>SUM(C273:C284)</f>
        <v>172241</v>
      </c>
      <c r="D272" s="55">
        <f t="shared" ref="D272:H272" si="38">SUM(D273:D284)</f>
        <v>275</v>
      </c>
      <c r="E272" s="55">
        <f t="shared" si="38"/>
        <v>-122134.6</v>
      </c>
      <c r="F272" s="56">
        <f t="shared" si="38"/>
        <v>-195</v>
      </c>
      <c r="G272" s="55">
        <f t="shared" si="38"/>
        <v>50106.400000000001</v>
      </c>
      <c r="H272" s="56">
        <f t="shared" si="38"/>
        <v>80</v>
      </c>
    </row>
    <row r="273" spans="1:8" s="64" customFormat="1" ht="11.25" customHeight="1" outlineLevel="2" x14ac:dyDescent="0.2">
      <c r="A273" s="131"/>
      <c r="B273" s="132" t="s">
        <v>14</v>
      </c>
      <c r="C273" s="133">
        <v>14405.61</v>
      </c>
      <c r="D273" s="134">
        <v>23</v>
      </c>
      <c r="E273" s="61">
        <v>-10021.299999999999</v>
      </c>
      <c r="F273" s="62">
        <v>-17</v>
      </c>
      <c r="G273" s="135">
        <f t="shared" ref="G273:H284" si="39">C273+E273</f>
        <v>4384.3100000000004</v>
      </c>
      <c r="H273" s="136">
        <f t="shared" si="39"/>
        <v>6</v>
      </c>
    </row>
    <row r="274" spans="1:8" s="64" customFormat="1" ht="11.25" customHeight="1" outlineLevel="2" x14ac:dyDescent="0.2">
      <c r="A274" s="131"/>
      <c r="B274" s="132" t="s">
        <v>15</v>
      </c>
      <c r="C274" s="133">
        <v>14405.61</v>
      </c>
      <c r="D274" s="134">
        <v>23</v>
      </c>
      <c r="E274" s="61">
        <v>-8142.31</v>
      </c>
      <c r="F274" s="62">
        <v>-14</v>
      </c>
      <c r="G274" s="135">
        <f t="shared" si="39"/>
        <v>6263.3</v>
      </c>
      <c r="H274" s="136">
        <f t="shared" si="39"/>
        <v>9</v>
      </c>
    </row>
    <row r="275" spans="1:8" s="64" customFormat="1" ht="11.25" customHeight="1" outlineLevel="2" x14ac:dyDescent="0.2">
      <c r="A275" s="131"/>
      <c r="B275" s="132" t="s">
        <v>16</v>
      </c>
      <c r="C275" s="133">
        <v>14405.61</v>
      </c>
      <c r="D275" s="134">
        <v>23</v>
      </c>
      <c r="E275" s="61">
        <v>-8925.2099999999991</v>
      </c>
      <c r="F275" s="62">
        <v>-12</v>
      </c>
      <c r="G275" s="135">
        <f t="shared" si="39"/>
        <v>5480.4</v>
      </c>
      <c r="H275" s="136">
        <f t="shared" si="39"/>
        <v>11</v>
      </c>
    </row>
    <row r="276" spans="1:8" s="64" customFormat="1" ht="11.25" customHeight="1" outlineLevel="2" x14ac:dyDescent="0.2">
      <c r="A276" s="131"/>
      <c r="B276" s="132" t="s">
        <v>3</v>
      </c>
      <c r="C276" s="133">
        <v>14405.61</v>
      </c>
      <c r="D276" s="134">
        <v>23</v>
      </c>
      <c r="E276" s="61">
        <v>-10177.870000000001</v>
      </c>
      <c r="F276" s="62">
        <v>-15</v>
      </c>
      <c r="G276" s="135">
        <f t="shared" si="39"/>
        <v>4227.74</v>
      </c>
      <c r="H276" s="136">
        <f t="shared" si="39"/>
        <v>8</v>
      </c>
    </row>
    <row r="277" spans="1:8" s="64" customFormat="1" ht="11.25" customHeight="1" outlineLevel="2" x14ac:dyDescent="0.2">
      <c r="A277" s="131"/>
      <c r="B277" s="132" t="s">
        <v>4</v>
      </c>
      <c r="C277" s="133">
        <v>14405.61</v>
      </c>
      <c r="D277" s="134">
        <v>23</v>
      </c>
      <c r="E277" s="61">
        <v>-8142.31</v>
      </c>
      <c r="F277" s="62">
        <v>-14</v>
      </c>
      <c r="G277" s="135">
        <f t="shared" si="39"/>
        <v>6263.3</v>
      </c>
      <c r="H277" s="136">
        <f t="shared" si="39"/>
        <v>9</v>
      </c>
    </row>
    <row r="278" spans="1:8" s="64" customFormat="1" ht="11.25" customHeight="1" outlineLevel="2" x14ac:dyDescent="0.2">
      <c r="A278" s="131"/>
      <c r="B278" s="132" t="s">
        <v>5</v>
      </c>
      <c r="C278" s="133">
        <v>14405.61</v>
      </c>
      <c r="D278" s="134">
        <v>23</v>
      </c>
      <c r="E278" s="61">
        <v>-9551.5400000000009</v>
      </c>
      <c r="F278" s="62">
        <v>-16</v>
      </c>
      <c r="G278" s="135">
        <f t="shared" si="39"/>
        <v>4854.07</v>
      </c>
      <c r="H278" s="136">
        <f t="shared" si="39"/>
        <v>7</v>
      </c>
    </row>
    <row r="279" spans="1:8" s="64" customFormat="1" ht="11.25" customHeight="1" outlineLevel="2" x14ac:dyDescent="0.2">
      <c r="A279" s="131"/>
      <c r="B279" s="132" t="s">
        <v>6</v>
      </c>
      <c r="C279" s="133">
        <v>14405.61</v>
      </c>
      <c r="D279" s="134">
        <v>23</v>
      </c>
      <c r="E279" s="61">
        <v>-10804.2</v>
      </c>
      <c r="F279" s="62">
        <v>-18</v>
      </c>
      <c r="G279" s="135">
        <f t="shared" si="39"/>
        <v>3601.41</v>
      </c>
      <c r="H279" s="136">
        <f t="shared" si="39"/>
        <v>5</v>
      </c>
    </row>
    <row r="280" spans="1:8" s="64" customFormat="1" ht="11.25" customHeight="1" outlineLevel="2" x14ac:dyDescent="0.2">
      <c r="A280" s="131"/>
      <c r="B280" s="132" t="s">
        <v>7</v>
      </c>
      <c r="C280" s="133">
        <v>14405.61</v>
      </c>
      <c r="D280" s="134">
        <v>23</v>
      </c>
      <c r="E280" s="61">
        <v>-14405.61</v>
      </c>
      <c r="F280" s="62">
        <v>-23</v>
      </c>
      <c r="G280" s="135">
        <f t="shared" si="39"/>
        <v>0</v>
      </c>
      <c r="H280" s="136">
        <f t="shared" si="39"/>
        <v>0</v>
      </c>
    </row>
    <row r="281" spans="1:8" s="64" customFormat="1" ht="11.25" customHeight="1" outlineLevel="2" x14ac:dyDescent="0.2">
      <c r="A281" s="131"/>
      <c r="B281" s="132" t="s">
        <v>8</v>
      </c>
      <c r="C281" s="133">
        <v>14405.61</v>
      </c>
      <c r="D281" s="134">
        <v>23</v>
      </c>
      <c r="E281" s="61">
        <v>-11900.34</v>
      </c>
      <c r="F281" s="62">
        <v>-18</v>
      </c>
      <c r="G281" s="135">
        <f t="shared" si="39"/>
        <v>2505.27</v>
      </c>
      <c r="H281" s="136">
        <f t="shared" si="39"/>
        <v>5</v>
      </c>
    </row>
    <row r="282" spans="1:8" s="64" customFormat="1" ht="11.25" customHeight="1" outlineLevel="2" x14ac:dyDescent="0.2">
      <c r="A282" s="131"/>
      <c r="B282" s="132" t="s">
        <v>9</v>
      </c>
      <c r="C282" s="133">
        <v>14405.61</v>
      </c>
      <c r="D282" s="134">
        <v>23</v>
      </c>
      <c r="E282" s="61">
        <v>-10021.299999999999</v>
      </c>
      <c r="F282" s="62">
        <v>-16</v>
      </c>
      <c r="G282" s="135">
        <f t="shared" si="39"/>
        <v>4384.3100000000004</v>
      </c>
      <c r="H282" s="136">
        <f t="shared" si="39"/>
        <v>7</v>
      </c>
    </row>
    <row r="283" spans="1:8" s="64" customFormat="1" ht="11.25" customHeight="1" outlineLevel="2" x14ac:dyDescent="0.2">
      <c r="A283" s="131"/>
      <c r="B283" s="132" t="s">
        <v>10</v>
      </c>
      <c r="C283" s="133">
        <v>14405.61</v>
      </c>
      <c r="D283" s="134">
        <v>23</v>
      </c>
      <c r="E283" s="61">
        <v>-10021.299999999999</v>
      </c>
      <c r="F283" s="62">
        <v>-16</v>
      </c>
      <c r="G283" s="135">
        <f t="shared" si="39"/>
        <v>4384.3100000000004</v>
      </c>
      <c r="H283" s="136">
        <f t="shared" si="39"/>
        <v>7</v>
      </c>
    </row>
    <row r="284" spans="1:8" s="64" customFormat="1" ht="11.25" customHeight="1" outlineLevel="2" x14ac:dyDescent="0.2">
      <c r="A284" s="131"/>
      <c r="B284" s="132" t="s">
        <v>11</v>
      </c>
      <c r="C284" s="133">
        <v>13779.29</v>
      </c>
      <c r="D284" s="134">
        <v>22</v>
      </c>
      <c r="E284" s="61">
        <v>-10021.31</v>
      </c>
      <c r="F284" s="62">
        <v>-16</v>
      </c>
      <c r="G284" s="135">
        <f t="shared" si="39"/>
        <v>3757.98</v>
      </c>
      <c r="H284" s="136">
        <f t="shared" si="39"/>
        <v>6</v>
      </c>
    </row>
    <row r="285" spans="1:8" s="64" customFormat="1" ht="13.5" customHeight="1" x14ac:dyDescent="0.2">
      <c r="A285" s="52" t="s">
        <v>117</v>
      </c>
      <c r="B285" s="209" t="s">
        <v>118</v>
      </c>
      <c r="C285" s="210"/>
      <c r="D285" s="210"/>
      <c r="E285" s="210"/>
      <c r="F285" s="210"/>
      <c r="G285" s="210"/>
      <c r="H285" s="211"/>
    </row>
    <row r="286" spans="1:8" s="64" customFormat="1" ht="11.25" customHeight="1" outlineLevel="1" x14ac:dyDescent="0.2">
      <c r="A286" s="53"/>
      <c r="B286" s="54" t="s">
        <v>228</v>
      </c>
      <c r="C286" s="55">
        <f>SUM(C287:C298)</f>
        <v>2395245</v>
      </c>
      <c r="D286" s="55">
        <f t="shared" ref="D286:H286" si="40">SUM(D287:D298)</f>
        <v>3566</v>
      </c>
      <c r="E286" s="55">
        <f t="shared" si="40"/>
        <v>-632046.72</v>
      </c>
      <c r="F286" s="56">
        <f t="shared" si="40"/>
        <v>-890</v>
      </c>
      <c r="G286" s="55">
        <f t="shared" si="40"/>
        <v>1763198.28</v>
      </c>
      <c r="H286" s="56">
        <f t="shared" si="40"/>
        <v>2676</v>
      </c>
    </row>
    <row r="287" spans="1:8" s="64" customFormat="1" ht="11.25" customHeight="1" outlineLevel="2" x14ac:dyDescent="0.2">
      <c r="A287" s="131"/>
      <c r="B287" s="132" t="s">
        <v>14</v>
      </c>
      <c r="C287" s="133">
        <v>199491.8</v>
      </c>
      <c r="D287" s="134">
        <v>297</v>
      </c>
      <c r="E287" s="61">
        <v>-74679.820000000007</v>
      </c>
      <c r="F287" s="62">
        <v>-105</v>
      </c>
      <c r="G287" s="135">
        <f t="shared" ref="G287:H298" si="41">C287+E287</f>
        <v>124811.98</v>
      </c>
      <c r="H287" s="136">
        <f t="shared" si="41"/>
        <v>192</v>
      </c>
    </row>
    <row r="288" spans="1:8" s="64" customFormat="1" ht="11.25" customHeight="1" outlineLevel="2" x14ac:dyDescent="0.2">
      <c r="A288" s="131"/>
      <c r="B288" s="132" t="s">
        <v>15</v>
      </c>
      <c r="C288" s="133">
        <v>199491.8</v>
      </c>
      <c r="D288" s="134">
        <v>297</v>
      </c>
      <c r="E288" s="61">
        <v>-89893.28</v>
      </c>
      <c r="F288" s="62">
        <v>-126</v>
      </c>
      <c r="G288" s="135">
        <f t="shared" si="41"/>
        <v>109598.52</v>
      </c>
      <c r="H288" s="136">
        <f t="shared" si="41"/>
        <v>171</v>
      </c>
    </row>
    <row r="289" spans="1:8" s="64" customFormat="1" ht="11.25" customHeight="1" outlineLevel="2" x14ac:dyDescent="0.2">
      <c r="A289" s="131"/>
      <c r="B289" s="132" t="s">
        <v>16</v>
      </c>
      <c r="C289" s="133">
        <v>199491.8</v>
      </c>
      <c r="D289" s="134">
        <v>297</v>
      </c>
      <c r="E289" s="61">
        <v>-31925.96</v>
      </c>
      <c r="F289" s="62">
        <v>-45</v>
      </c>
      <c r="G289" s="135">
        <f t="shared" si="41"/>
        <v>167565.84</v>
      </c>
      <c r="H289" s="136">
        <f t="shared" si="41"/>
        <v>252</v>
      </c>
    </row>
    <row r="290" spans="1:8" s="64" customFormat="1" ht="11.25" customHeight="1" outlineLevel="2" x14ac:dyDescent="0.2">
      <c r="A290" s="131"/>
      <c r="B290" s="132" t="s">
        <v>3</v>
      </c>
      <c r="C290" s="133">
        <v>199491.8</v>
      </c>
      <c r="D290" s="134">
        <v>297</v>
      </c>
      <c r="E290" s="61">
        <v>0</v>
      </c>
      <c r="F290" s="62">
        <v>0</v>
      </c>
      <c r="G290" s="135">
        <f t="shared" si="41"/>
        <v>199491.8</v>
      </c>
      <c r="H290" s="136">
        <f t="shared" si="41"/>
        <v>297</v>
      </c>
    </row>
    <row r="291" spans="1:8" s="64" customFormat="1" ht="11.25" customHeight="1" outlineLevel="2" x14ac:dyDescent="0.2">
      <c r="A291" s="131"/>
      <c r="B291" s="132" t="s">
        <v>4</v>
      </c>
      <c r="C291" s="133">
        <v>199491.8</v>
      </c>
      <c r="D291" s="134">
        <v>297</v>
      </c>
      <c r="E291" s="61">
        <v>-49245.42</v>
      </c>
      <c r="F291" s="62">
        <v>-70</v>
      </c>
      <c r="G291" s="135">
        <f t="shared" si="41"/>
        <v>150246.38</v>
      </c>
      <c r="H291" s="136">
        <f t="shared" si="41"/>
        <v>227</v>
      </c>
    </row>
    <row r="292" spans="1:8" s="64" customFormat="1" ht="11.25" customHeight="1" outlineLevel="2" x14ac:dyDescent="0.2">
      <c r="A292" s="131"/>
      <c r="B292" s="132" t="s">
        <v>5</v>
      </c>
      <c r="C292" s="133">
        <v>199491.8</v>
      </c>
      <c r="D292" s="134">
        <v>297</v>
      </c>
      <c r="E292" s="61">
        <v>0</v>
      </c>
      <c r="F292" s="62">
        <v>0</v>
      </c>
      <c r="G292" s="135">
        <f t="shared" si="41"/>
        <v>199491.8</v>
      </c>
      <c r="H292" s="136">
        <f t="shared" si="41"/>
        <v>297</v>
      </c>
    </row>
    <row r="293" spans="1:8" s="64" customFormat="1" ht="11.25" customHeight="1" outlineLevel="2" x14ac:dyDescent="0.2">
      <c r="A293" s="131"/>
      <c r="B293" s="132" t="s">
        <v>6</v>
      </c>
      <c r="C293" s="133">
        <v>199491.8</v>
      </c>
      <c r="D293" s="134">
        <v>297</v>
      </c>
      <c r="E293" s="61">
        <v>-39351.32</v>
      </c>
      <c r="F293" s="62">
        <v>-55</v>
      </c>
      <c r="G293" s="135">
        <f t="shared" si="41"/>
        <v>160140.48000000001</v>
      </c>
      <c r="H293" s="136">
        <f t="shared" si="41"/>
        <v>242</v>
      </c>
    </row>
    <row r="294" spans="1:8" s="64" customFormat="1" ht="11.25" customHeight="1" outlineLevel="2" x14ac:dyDescent="0.2">
      <c r="A294" s="131"/>
      <c r="B294" s="132" t="s">
        <v>7</v>
      </c>
      <c r="C294" s="133">
        <v>199491.8</v>
      </c>
      <c r="D294" s="134">
        <v>297</v>
      </c>
      <c r="E294" s="61">
        <v>-110338</v>
      </c>
      <c r="F294" s="62">
        <v>-155</v>
      </c>
      <c r="G294" s="135">
        <f t="shared" si="41"/>
        <v>89153.8</v>
      </c>
      <c r="H294" s="136">
        <f t="shared" si="41"/>
        <v>142</v>
      </c>
    </row>
    <row r="295" spans="1:8" s="64" customFormat="1" ht="11.25" customHeight="1" outlineLevel="2" x14ac:dyDescent="0.2">
      <c r="A295" s="131"/>
      <c r="B295" s="132" t="s">
        <v>8</v>
      </c>
      <c r="C295" s="133">
        <v>199491.8</v>
      </c>
      <c r="D295" s="134">
        <v>297</v>
      </c>
      <c r="E295" s="61">
        <v>-77593.69</v>
      </c>
      <c r="F295" s="62">
        <v>-110</v>
      </c>
      <c r="G295" s="135">
        <f t="shared" si="41"/>
        <v>121898.11</v>
      </c>
      <c r="H295" s="136">
        <f t="shared" si="41"/>
        <v>187</v>
      </c>
    </row>
    <row r="296" spans="1:8" s="64" customFormat="1" ht="11.25" customHeight="1" outlineLevel="2" x14ac:dyDescent="0.2">
      <c r="A296" s="131"/>
      <c r="B296" s="132" t="s">
        <v>9</v>
      </c>
      <c r="C296" s="133">
        <v>199491.8</v>
      </c>
      <c r="D296" s="134">
        <v>297</v>
      </c>
      <c r="E296" s="61">
        <v>-53006.41</v>
      </c>
      <c r="F296" s="62">
        <v>-75</v>
      </c>
      <c r="G296" s="135">
        <f t="shared" si="41"/>
        <v>146485.39000000001</v>
      </c>
      <c r="H296" s="136">
        <f t="shared" si="41"/>
        <v>222</v>
      </c>
    </row>
    <row r="297" spans="1:8" s="64" customFormat="1" ht="11.25" customHeight="1" outlineLevel="2" x14ac:dyDescent="0.2">
      <c r="A297" s="131"/>
      <c r="B297" s="132" t="s">
        <v>10</v>
      </c>
      <c r="C297" s="133">
        <v>199491.8</v>
      </c>
      <c r="D297" s="134">
        <v>297</v>
      </c>
      <c r="E297" s="61">
        <v>-53006.41</v>
      </c>
      <c r="F297" s="62">
        <v>-75</v>
      </c>
      <c r="G297" s="135">
        <f t="shared" si="41"/>
        <v>146485.39000000001</v>
      </c>
      <c r="H297" s="136">
        <f t="shared" si="41"/>
        <v>222</v>
      </c>
    </row>
    <row r="298" spans="1:8" s="64" customFormat="1" ht="11.25" customHeight="1" outlineLevel="2" x14ac:dyDescent="0.2">
      <c r="A298" s="131"/>
      <c r="B298" s="132" t="s">
        <v>11</v>
      </c>
      <c r="C298" s="133">
        <v>200835.20000000001</v>
      </c>
      <c r="D298" s="134">
        <v>299</v>
      </c>
      <c r="E298" s="61">
        <v>-53006.41</v>
      </c>
      <c r="F298" s="62">
        <v>-74</v>
      </c>
      <c r="G298" s="135">
        <f t="shared" si="41"/>
        <v>147828.79</v>
      </c>
      <c r="H298" s="136">
        <f t="shared" si="41"/>
        <v>225</v>
      </c>
    </row>
    <row r="299" spans="1:8" s="64" customFormat="1" ht="13.5" customHeight="1" x14ac:dyDescent="0.2">
      <c r="A299" s="52" t="s">
        <v>188</v>
      </c>
      <c r="B299" s="209" t="s">
        <v>189</v>
      </c>
      <c r="C299" s="210"/>
      <c r="D299" s="210"/>
      <c r="E299" s="210"/>
      <c r="F299" s="210"/>
      <c r="G299" s="210"/>
      <c r="H299" s="211"/>
    </row>
    <row r="300" spans="1:8" s="64" customFormat="1" ht="11.25" customHeight="1" outlineLevel="1" x14ac:dyDescent="0.2">
      <c r="A300" s="53"/>
      <c r="B300" s="54" t="s">
        <v>228</v>
      </c>
      <c r="C300" s="55">
        <f>SUM(C301:C312)</f>
        <v>373074</v>
      </c>
      <c r="D300" s="55">
        <f t="shared" ref="D300:H300" si="42">SUM(D301:D312)</f>
        <v>520</v>
      </c>
      <c r="E300" s="55">
        <f t="shared" si="42"/>
        <v>-299584.61</v>
      </c>
      <c r="F300" s="56">
        <f t="shared" si="42"/>
        <v>-403</v>
      </c>
      <c r="G300" s="55">
        <f t="shared" si="42"/>
        <v>73489.39</v>
      </c>
      <c r="H300" s="56">
        <f t="shared" si="42"/>
        <v>117</v>
      </c>
    </row>
    <row r="301" spans="1:8" s="64" customFormat="1" ht="11.25" customHeight="1" outlineLevel="2" x14ac:dyDescent="0.2">
      <c r="A301" s="131"/>
      <c r="B301" s="132" t="s">
        <v>14</v>
      </c>
      <c r="C301" s="133">
        <v>30850.35</v>
      </c>
      <c r="D301" s="134">
        <v>43</v>
      </c>
      <c r="E301" s="61">
        <v>-30850.35</v>
      </c>
      <c r="F301" s="62">
        <v>-43</v>
      </c>
      <c r="G301" s="135">
        <f t="shared" ref="G301:H312" si="43">C301+E301</f>
        <v>0</v>
      </c>
      <c r="H301" s="136">
        <f t="shared" si="43"/>
        <v>0</v>
      </c>
    </row>
    <row r="302" spans="1:8" s="64" customFormat="1" ht="11.25" customHeight="1" outlineLevel="2" x14ac:dyDescent="0.2">
      <c r="A302" s="131"/>
      <c r="B302" s="132" t="s">
        <v>15</v>
      </c>
      <c r="C302" s="133">
        <v>30850.35</v>
      </c>
      <c r="D302" s="134">
        <v>43</v>
      </c>
      <c r="E302" s="61">
        <v>-30850.35</v>
      </c>
      <c r="F302" s="62">
        <v>-43</v>
      </c>
      <c r="G302" s="135">
        <f t="shared" si="43"/>
        <v>0</v>
      </c>
      <c r="H302" s="136">
        <f t="shared" si="43"/>
        <v>0</v>
      </c>
    </row>
    <row r="303" spans="1:8" s="64" customFormat="1" ht="11.25" customHeight="1" outlineLevel="2" x14ac:dyDescent="0.2">
      <c r="A303" s="131"/>
      <c r="B303" s="132" t="s">
        <v>16</v>
      </c>
      <c r="C303" s="133">
        <v>30850.35</v>
      </c>
      <c r="D303" s="134">
        <v>43</v>
      </c>
      <c r="E303" s="61">
        <v>-30850.35</v>
      </c>
      <c r="F303" s="62">
        <v>-43</v>
      </c>
      <c r="G303" s="135">
        <f t="shared" si="43"/>
        <v>0</v>
      </c>
      <c r="H303" s="136">
        <f t="shared" si="43"/>
        <v>0</v>
      </c>
    </row>
    <row r="304" spans="1:8" s="64" customFormat="1" ht="11.25" customHeight="1" outlineLevel="2" x14ac:dyDescent="0.2">
      <c r="A304" s="131"/>
      <c r="B304" s="132" t="s">
        <v>3</v>
      </c>
      <c r="C304" s="133">
        <v>30850.35</v>
      </c>
      <c r="D304" s="134">
        <v>43</v>
      </c>
      <c r="E304" s="61">
        <v>-15425.17</v>
      </c>
      <c r="F304" s="62">
        <v>-21</v>
      </c>
      <c r="G304" s="135">
        <f t="shared" si="43"/>
        <v>15425.18</v>
      </c>
      <c r="H304" s="136">
        <f t="shared" si="43"/>
        <v>22</v>
      </c>
    </row>
    <row r="305" spans="1:8" s="64" customFormat="1" ht="11.25" customHeight="1" outlineLevel="2" x14ac:dyDescent="0.2">
      <c r="A305" s="131"/>
      <c r="B305" s="132" t="s">
        <v>4</v>
      </c>
      <c r="C305" s="133">
        <v>30850.35</v>
      </c>
      <c r="D305" s="134">
        <v>43</v>
      </c>
      <c r="E305" s="61">
        <v>-23334.39</v>
      </c>
      <c r="F305" s="62">
        <v>-30</v>
      </c>
      <c r="G305" s="135">
        <f t="shared" si="43"/>
        <v>7515.96</v>
      </c>
      <c r="H305" s="136">
        <f t="shared" si="43"/>
        <v>13</v>
      </c>
    </row>
    <row r="306" spans="1:8" s="64" customFormat="1" ht="11.25" customHeight="1" outlineLevel="2" x14ac:dyDescent="0.2">
      <c r="A306" s="131"/>
      <c r="B306" s="132" t="s">
        <v>5</v>
      </c>
      <c r="C306" s="133">
        <v>30850.35</v>
      </c>
      <c r="D306" s="134">
        <v>43</v>
      </c>
      <c r="E306" s="61">
        <v>-17500.79</v>
      </c>
      <c r="F306" s="62">
        <v>-22</v>
      </c>
      <c r="G306" s="135">
        <f t="shared" si="43"/>
        <v>13349.56</v>
      </c>
      <c r="H306" s="136">
        <f t="shared" si="43"/>
        <v>21</v>
      </c>
    </row>
    <row r="307" spans="1:8" s="64" customFormat="1" ht="11.25" customHeight="1" outlineLevel="2" x14ac:dyDescent="0.2">
      <c r="A307" s="131"/>
      <c r="B307" s="132" t="s">
        <v>6</v>
      </c>
      <c r="C307" s="133">
        <v>30850.35</v>
      </c>
      <c r="D307" s="134">
        <v>43</v>
      </c>
      <c r="E307" s="61">
        <v>-28345.03</v>
      </c>
      <c r="F307" s="62">
        <v>-38</v>
      </c>
      <c r="G307" s="135">
        <f t="shared" si="43"/>
        <v>2505.3200000000002</v>
      </c>
      <c r="H307" s="136">
        <f t="shared" si="43"/>
        <v>5</v>
      </c>
    </row>
    <row r="308" spans="1:8" s="64" customFormat="1" ht="11.25" customHeight="1" outlineLevel="2" x14ac:dyDescent="0.2">
      <c r="A308" s="131"/>
      <c r="B308" s="132" t="s">
        <v>7</v>
      </c>
      <c r="C308" s="133">
        <v>30850.35</v>
      </c>
      <c r="D308" s="134">
        <v>43</v>
      </c>
      <c r="E308" s="61">
        <v>-21418.959999999999</v>
      </c>
      <c r="F308" s="62">
        <v>-30</v>
      </c>
      <c r="G308" s="135">
        <f t="shared" si="43"/>
        <v>9431.39</v>
      </c>
      <c r="H308" s="136">
        <f t="shared" si="43"/>
        <v>13</v>
      </c>
    </row>
    <row r="309" spans="1:8" s="64" customFormat="1" ht="11.25" customHeight="1" outlineLevel="2" x14ac:dyDescent="0.2">
      <c r="A309" s="131"/>
      <c r="B309" s="132" t="s">
        <v>8</v>
      </c>
      <c r="C309" s="133">
        <v>30850.35</v>
      </c>
      <c r="D309" s="134">
        <v>43</v>
      </c>
      <c r="E309" s="61">
        <v>-23960.720000000001</v>
      </c>
      <c r="F309" s="62">
        <v>-29</v>
      </c>
      <c r="G309" s="135">
        <f t="shared" si="43"/>
        <v>6889.63</v>
      </c>
      <c r="H309" s="136">
        <f t="shared" si="43"/>
        <v>14</v>
      </c>
    </row>
    <row r="310" spans="1:8" s="64" customFormat="1" ht="11.25" customHeight="1" outlineLevel="2" x14ac:dyDescent="0.2">
      <c r="A310" s="131"/>
      <c r="B310" s="132" t="s">
        <v>9</v>
      </c>
      <c r="C310" s="133">
        <v>30850.35</v>
      </c>
      <c r="D310" s="134">
        <v>43</v>
      </c>
      <c r="E310" s="61">
        <v>-25682.83</v>
      </c>
      <c r="F310" s="62">
        <v>-35</v>
      </c>
      <c r="G310" s="135">
        <f t="shared" si="43"/>
        <v>5167.5200000000004</v>
      </c>
      <c r="H310" s="136">
        <f t="shared" si="43"/>
        <v>8</v>
      </c>
    </row>
    <row r="311" spans="1:8" s="64" customFormat="1" ht="11.25" customHeight="1" outlineLevel="2" x14ac:dyDescent="0.2">
      <c r="A311" s="131"/>
      <c r="B311" s="132" t="s">
        <v>10</v>
      </c>
      <c r="C311" s="133">
        <v>30850.35</v>
      </c>
      <c r="D311" s="134">
        <v>43</v>
      </c>
      <c r="E311" s="61">
        <v>-25682.83</v>
      </c>
      <c r="F311" s="62">
        <v>-35</v>
      </c>
      <c r="G311" s="135">
        <f t="shared" si="43"/>
        <v>5167.5200000000004</v>
      </c>
      <c r="H311" s="136">
        <f t="shared" si="43"/>
        <v>8</v>
      </c>
    </row>
    <row r="312" spans="1:8" s="64" customFormat="1" ht="11.25" customHeight="1" outlineLevel="2" x14ac:dyDescent="0.2">
      <c r="A312" s="131"/>
      <c r="B312" s="132" t="s">
        <v>11</v>
      </c>
      <c r="C312" s="133">
        <v>33720.15</v>
      </c>
      <c r="D312" s="134">
        <v>47</v>
      </c>
      <c r="E312" s="61">
        <v>-25682.84</v>
      </c>
      <c r="F312" s="62">
        <v>-34</v>
      </c>
      <c r="G312" s="135">
        <f t="shared" si="43"/>
        <v>8037.31</v>
      </c>
      <c r="H312" s="136">
        <f t="shared" si="43"/>
        <v>13</v>
      </c>
    </row>
    <row r="313" spans="1:8" s="64" customFormat="1" ht="13.5" customHeight="1" x14ac:dyDescent="0.2">
      <c r="A313" s="52" t="s">
        <v>135</v>
      </c>
      <c r="B313" s="209" t="s">
        <v>136</v>
      </c>
      <c r="C313" s="210"/>
      <c r="D313" s="210"/>
      <c r="E313" s="210"/>
      <c r="F313" s="210"/>
      <c r="G313" s="210"/>
      <c r="H313" s="211"/>
    </row>
    <row r="314" spans="1:8" s="64" customFormat="1" ht="11.25" customHeight="1" outlineLevel="1" x14ac:dyDescent="0.2">
      <c r="A314" s="53"/>
      <c r="B314" s="54" t="s">
        <v>228</v>
      </c>
      <c r="C314" s="55">
        <f>SUM(C315:C326)</f>
        <v>4218964.51</v>
      </c>
      <c r="D314" s="55">
        <f t="shared" ref="D314:H314" si="44">SUM(D315:D326)</f>
        <v>6046</v>
      </c>
      <c r="E314" s="55">
        <f t="shared" si="44"/>
        <v>-156605.84</v>
      </c>
      <c r="F314" s="56">
        <f t="shared" si="44"/>
        <v>-246</v>
      </c>
      <c r="G314" s="55">
        <f t="shared" si="44"/>
        <v>4062358.67</v>
      </c>
      <c r="H314" s="56">
        <f t="shared" si="44"/>
        <v>5800</v>
      </c>
    </row>
    <row r="315" spans="1:8" s="64" customFormat="1" ht="11.25" customHeight="1" outlineLevel="2" x14ac:dyDescent="0.2">
      <c r="A315" s="131"/>
      <c r="B315" s="132" t="s">
        <v>14</v>
      </c>
      <c r="C315" s="133">
        <v>341917.85</v>
      </c>
      <c r="D315" s="134">
        <v>490</v>
      </c>
      <c r="E315" s="61">
        <v>-121084.68</v>
      </c>
      <c r="F315" s="62">
        <v>-186</v>
      </c>
      <c r="G315" s="135">
        <f t="shared" ref="G315:H326" si="45">C315+E315</f>
        <v>220833.17</v>
      </c>
      <c r="H315" s="136">
        <f t="shared" si="45"/>
        <v>304</v>
      </c>
    </row>
    <row r="316" spans="1:8" s="64" customFormat="1" ht="11.25" customHeight="1" outlineLevel="2" x14ac:dyDescent="0.2">
      <c r="A316" s="131"/>
      <c r="B316" s="132" t="s">
        <v>15</v>
      </c>
      <c r="C316" s="133">
        <v>341917.85</v>
      </c>
      <c r="D316" s="134">
        <v>490</v>
      </c>
      <c r="E316" s="61">
        <v>0</v>
      </c>
      <c r="F316" s="62">
        <v>0</v>
      </c>
      <c r="G316" s="135">
        <f t="shared" si="45"/>
        <v>341917.85</v>
      </c>
      <c r="H316" s="136">
        <f t="shared" si="45"/>
        <v>490</v>
      </c>
    </row>
    <row r="317" spans="1:8" s="64" customFormat="1" ht="11.25" customHeight="1" outlineLevel="2" x14ac:dyDescent="0.2">
      <c r="A317" s="131"/>
      <c r="B317" s="132" t="s">
        <v>16</v>
      </c>
      <c r="C317" s="133">
        <v>341917.85</v>
      </c>
      <c r="D317" s="134">
        <v>490</v>
      </c>
      <c r="E317" s="61">
        <v>0</v>
      </c>
      <c r="F317" s="62">
        <v>0</v>
      </c>
      <c r="G317" s="135">
        <f t="shared" si="45"/>
        <v>341917.85</v>
      </c>
      <c r="H317" s="136">
        <f t="shared" si="45"/>
        <v>490</v>
      </c>
    </row>
    <row r="318" spans="1:8" s="64" customFormat="1" ht="11.25" customHeight="1" outlineLevel="2" x14ac:dyDescent="0.2">
      <c r="A318" s="131"/>
      <c r="B318" s="132" t="s">
        <v>3</v>
      </c>
      <c r="C318" s="133">
        <v>341917.85</v>
      </c>
      <c r="D318" s="134">
        <v>490</v>
      </c>
      <c r="E318" s="61">
        <v>0</v>
      </c>
      <c r="F318" s="62">
        <v>0</v>
      </c>
      <c r="G318" s="135">
        <f t="shared" si="45"/>
        <v>341917.85</v>
      </c>
      <c r="H318" s="136">
        <f t="shared" si="45"/>
        <v>490</v>
      </c>
    </row>
    <row r="319" spans="1:8" s="64" customFormat="1" ht="11.25" customHeight="1" outlineLevel="2" x14ac:dyDescent="0.2">
      <c r="A319" s="131"/>
      <c r="B319" s="132" t="s">
        <v>4</v>
      </c>
      <c r="C319" s="133">
        <v>341917.85</v>
      </c>
      <c r="D319" s="134">
        <v>490</v>
      </c>
      <c r="E319" s="61">
        <v>0</v>
      </c>
      <c r="F319" s="62">
        <v>0</v>
      </c>
      <c r="G319" s="135">
        <f t="shared" si="45"/>
        <v>341917.85</v>
      </c>
      <c r="H319" s="136">
        <f t="shared" si="45"/>
        <v>490</v>
      </c>
    </row>
    <row r="320" spans="1:8" s="64" customFormat="1" ht="11.25" customHeight="1" outlineLevel="2" x14ac:dyDescent="0.2">
      <c r="A320" s="131"/>
      <c r="B320" s="132" t="s">
        <v>5</v>
      </c>
      <c r="C320" s="133">
        <v>457170.36</v>
      </c>
      <c r="D320" s="134">
        <v>655</v>
      </c>
      <c r="E320" s="61">
        <v>0</v>
      </c>
      <c r="F320" s="62">
        <v>0</v>
      </c>
      <c r="G320" s="135">
        <f t="shared" si="45"/>
        <v>457170.36</v>
      </c>
      <c r="H320" s="136">
        <f t="shared" si="45"/>
        <v>655</v>
      </c>
    </row>
    <row r="321" spans="1:8" s="64" customFormat="1" ht="11.25" customHeight="1" outlineLevel="2" x14ac:dyDescent="0.2">
      <c r="A321" s="131"/>
      <c r="B321" s="132" t="s">
        <v>6</v>
      </c>
      <c r="C321" s="133">
        <v>341917.85</v>
      </c>
      <c r="D321" s="134">
        <v>490</v>
      </c>
      <c r="E321" s="61">
        <v>0</v>
      </c>
      <c r="F321" s="62">
        <v>0</v>
      </c>
      <c r="G321" s="135">
        <f t="shared" si="45"/>
        <v>341917.85</v>
      </c>
      <c r="H321" s="136">
        <f t="shared" si="45"/>
        <v>490</v>
      </c>
    </row>
    <row r="322" spans="1:8" s="64" customFormat="1" ht="11.25" customHeight="1" outlineLevel="2" x14ac:dyDescent="0.2">
      <c r="A322" s="131"/>
      <c r="B322" s="132" t="s">
        <v>7</v>
      </c>
      <c r="C322" s="133">
        <v>341917.85</v>
      </c>
      <c r="D322" s="134">
        <v>490</v>
      </c>
      <c r="E322" s="61">
        <v>0</v>
      </c>
      <c r="F322" s="62">
        <v>0</v>
      </c>
      <c r="G322" s="135">
        <f t="shared" si="45"/>
        <v>341917.85</v>
      </c>
      <c r="H322" s="136">
        <f t="shared" si="45"/>
        <v>490</v>
      </c>
    </row>
    <row r="323" spans="1:8" s="64" customFormat="1" ht="11.25" customHeight="1" outlineLevel="2" x14ac:dyDescent="0.2">
      <c r="A323" s="131"/>
      <c r="B323" s="132" t="s">
        <v>8</v>
      </c>
      <c r="C323" s="133">
        <v>341917.85</v>
      </c>
      <c r="D323" s="134">
        <v>490</v>
      </c>
      <c r="E323" s="61">
        <v>-24659.48</v>
      </c>
      <c r="F323" s="62">
        <v>-39</v>
      </c>
      <c r="G323" s="135">
        <f t="shared" si="45"/>
        <v>317258.37</v>
      </c>
      <c r="H323" s="136">
        <f t="shared" si="45"/>
        <v>451</v>
      </c>
    </row>
    <row r="324" spans="1:8" s="64" customFormat="1" ht="11.25" customHeight="1" outlineLevel="2" x14ac:dyDescent="0.2">
      <c r="A324" s="131"/>
      <c r="B324" s="132" t="s">
        <v>9</v>
      </c>
      <c r="C324" s="133">
        <v>341917.85</v>
      </c>
      <c r="D324" s="134">
        <v>490</v>
      </c>
      <c r="E324" s="61">
        <v>-3620.56</v>
      </c>
      <c r="F324" s="62">
        <v>-7</v>
      </c>
      <c r="G324" s="135">
        <f t="shared" si="45"/>
        <v>338297.29</v>
      </c>
      <c r="H324" s="136">
        <f t="shared" si="45"/>
        <v>483</v>
      </c>
    </row>
    <row r="325" spans="1:8" s="64" customFormat="1" ht="11.25" customHeight="1" outlineLevel="2" x14ac:dyDescent="0.2">
      <c r="A325" s="131"/>
      <c r="B325" s="132" t="s">
        <v>10</v>
      </c>
      <c r="C325" s="133">
        <v>341917.85</v>
      </c>
      <c r="D325" s="134">
        <v>490</v>
      </c>
      <c r="E325" s="61">
        <v>-3620.56</v>
      </c>
      <c r="F325" s="62">
        <v>-7</v>
      </c>
      <c r="G325" s="135">
        <f t="shared" si="45"/>
        <v>338297.29</v>
      </c>
      <c r="H325" s="136">
        <f t="shared" si="45"/>
        <v>483</v>
      </c>
    </row>
    <row r="326" spans="1:8" s="64" customFormat="1" ht="11.25" customHeight="1" outlineLevel="2" x14ac:dyDescent="0.2">
      <c r="A326" s="131"/>
      <c r="B326" s="132" t="s">
        <v>11</v>
      </c>
      <c r="C326" s="133">
        <v>342615.65</v>
      </c>
      <c r="D326" s="134">
        <v>491</v>
      </c>
      <c r="E326" s="61">
        <v>-3620.56</v>
      </c>
      <c r="F326" s="62">
        <v>-7</v>
      </c>
      <c r="G326" s="135">
        <f t="shared" si="45"/>
        <v>338995.09</v>
      </c>
      <c r="H326" s="136">
        <f t="shared" si="45"/>
        <v>484</v>
      </c>
    </row>
    <row r="327" spans="1:8" s="64" customFormat="1" ht="13.5" customHeight="1" x14ac:dyDescent="0.2">
      <c r="A327" s="52" t="s">
        <v>139</v>
      </c>
      <c r="B327" s="209" t="s">
        <v>140</v>
      </c>
      <c r="C327" s="210"/>
      <c r="D327" s="210"/>
      <c r="E327" s="210"/>
      <c r="F327" s="210"/>
      <c r="G327" s="210"/>
      <c r="H327" s="211"/>
    </row>
    <row r="328" spans="1:8" s="64" customFormat="1" ht="11.25" customHeight="1" outlineLevel="1" x14ac:dyDescent="0.2">
      <c r="A328" s="53"/>
      <c r="B328" s="54" t="s">
        <v>228</v>
      </c>
      <c r="C328" s="55">
        <f>SUM(C329:C340)</f>
        <v>1193246</v>
      </c>
      <c r="D328" s="55">
        <f t="shared" ref="D328:H328" si="46">SUM(D329:D340)</f>
        <v>1715</v>
      </c>
      <c r="E328" s="55">
        <f t="shared" si="46"/>
        <v>-143566.6</v>
      </c>
      <c r="F328" s="56">
        <f t="shared" si="46"/>
        <v>-114</v>
      </c>
      <c r="G328" s="55">
        <f t="shared" si="46"/>
        <v>1049679.3999999999</v>
      </c>
      <c r="H328" s="56">
        <f t="shared" si="46"/>
        <v>1601</v>
      </c>
    </row>
    <row r="329" spans="1:8" s="64" customFormat="1" ht="11.25" customHeight="1" outlineLevel="2" x14ac:dyDescent="0.2">
      <c r="A329" s="131"/>
      <c r="B329" s="132" t="s">
        <v>14</v>
      </c>
      <c r="C329" s="133">
        <v>99495.15</v>
      </c>
      <c r="D329" s="134">
        <v>143</v>
      </c>
      <c r="E329" s="61">
        <v>-57776.17</v>
      </c>
      <c r="F329" s="62">
        <v>-46</v>
      </c>
      <c r="G329" s="135">
        <f t="shared" ref="G329:H340" si="47">C329+E329</f>
        <v>41718.980000000003</v>
      </c>
      <c r="H329" s="136">
        <f t="shared" si="47"/>
        <v>97</v>
      </c>
    </row>
    <row r="330" spans="1:8" s="64" customFormat="1" ht="11.25" customHeight="1" outlineLevel="2" x14ac:dyDescent="0.2">
      <c r="A330" s="131"/>
      <c r="B330" s="132" t="s">
        <v>15</v>
      </c>
      <c r="C330" s="133">
        <v>99495.15</v>
      </c>
      <c r="D330" s="134">
        <v>143</v>
      </c>
      <c r="E330" s="61">
        <v>-46595.05</v>
      </c>
      <c r="F330" s="62">
        <v>-37</v>
      </c>
      <c r="G330" s="135">
        <f t="shared" si="47"/>
        <v>52900.1</v>
      </c>
      <c r="H330" s="136">
        <f t="shared" si="47"/>
        <v>106</v>
      </c>
    </row>
    <row r="331" spans="1:8" s="64" customFormat="1" ht="11.25" customHeight="1" outlineLevel="2" x14ac:dyDescent="0.2">
      <c r="A331" s="131"/>
      <c r="B331" s="132" t="s">
        <v>16</v>
      </c>
      <c r="C331" s="133">
        <v>99495.15</v>
      </c>
      <c r="D331" s="134">
        <v>143</v>
      </c>
      <c r="E331" s="61">
        <v>0</v>
      </c>
      <c r="F331" s="62">
        <v>0</v>
      </c>
      <c r="G331" s="135">
        <f t="shared" si="47"/>
        <v>99495.15</v>
      </c>
      <c r="H331" s="136">
        <f t="shared" si="47"/>
        <v>143</v>
      </c>
    </row>
    <row r="332" spans="1:8" s="64" customFormat="1" ht="11.25" customHeight="1" outlineLevel="2" x14ac:dyDescent="0.2">
      <c r="A332" s="131"/>
      <c r="B332" s="132" t="s">
        <v>3</v>
      </c>
      <c r="C332" s="133">
        <v>99495.15</v>
      </c>
      <c r="D332" s="134">
        <v>143</v>
      </c>
      <c r="E332" s="61">
        <v>-404.69</v>
      </c>
      <c r="F332" s="62">
        <v>0</v>
      </c>
      <c r="G332" s="135">
        <f t="shared" si="47"/>
        <v>99090.46</v>
      </c>
      <c r="H332" s="136">
        <f t="shared" si="47"/>
        <v>143</v>
      </c>
    </row>
    <row r="333" spans="1:8" s="64" customFormat="1" ht="11.25" customHeight="1" outlineLevel="2" x14ac:dyDescent="0.2">
      <c r="A333" s="131"/>
      <c r="B333" s="132" t="s">
        <v>4</v>
      </c>
      <c r="C333" s="133">
        <v>99495.15</v>
      </c>
      <c r="D333" s="134">
        <v>143</v>
      </c>
      <c r="E333" s="61">
        <v>0</v>
      </c>
      <c r="F333" s="62">
        <v>0</v>
      </c>
      <c r="G333" s="135">
        <f t="shared" si="47"/>
        <v>99495.15</v>
      </c>
      <c r="H333" s="136">
        <f t="shared" si="47"/>
        <v>143</v>
      </c>
    </row>
    <row r="334" spans="1:8" s="64" customFormat="1" ht="11.25" customHeight="1" outlineLevel="2" x14ac:dyDescent="0.2">
      <c r="A334" s="131"/>
      <c r="B334" s="132" t="s">
        <v>5</v>
      </c>
      <c r="C334" s="133">
        <v>99495.15</v>
      </c>
      <c r="D334" s="134">
        <v>143</v>
      </c>
      <c r="E334" s="61">
        <v>-3420.89</v>
      </c>
      <c r="F334" s="62">
        <v>-3</v>
      </c>
      <c r="G334" s="135">
        <f t="shared" si="47"/>
        <v>96074.26</v>
      </c>
      <c r="H334" s="136">
        <f t="shared" si="47"/>
        <v>140</v>
      </c>
    </row>
    <row r="335" spans="1:8" s="64" customFormat="1" ht="11.25" customHeight="1" outlineLevel="2" x14ac:dyDescent="0.2">
      <c r="A335" s="131"/>
      <c r="B335" s="132" t="s">
        <v>6</v>
      </c>
      <c r="C335" s="133">
        <v>99495.15</v>
      </c>
      <c r="D335" s="134">
        <v>143</v>
      </c>
      <c r="E335" s="61">
        <v>0</v>
      </c>
      <c r="F335" s="62">
        <v>0</v>
      </c>
      <c r="G335" s="135">
        <f t="shared" si="47"/>
        <v>99495.15</v>
      </c>
      <c r="H335" s="136">
        <f t="shared" si="47"/>
        <v>143</v>
      </c>
    </row>
    <row r="336" spans="1:8" s="64" customFormat="1" ht="11.25" customHeight="1" outlineLevel="2" x14ac:dyDescent="0.2">
      <c r="A336" s="131"/>
      <c r="B336" s="132" t="s">
        <v>7</v>
      </c>
      <c r="C336" s="133">
        <v>99495.15</v>
      </c>
      <c r="D336" s="134">
        <v>143</v>
      </c>
      <c r="E336" s="61">
        <v>0</v>
      </c>
      <c r="F336" s="62">
        <v>0</v>
      </c>
      <c r="G336" s="135">
        <f t="shared" si="47"/>
        <v>99495.15</v>
      </c>
      <c r="H336" s="136">
        <f t="shared" si="47"/>
        <v>143</v>
      </c>
    </row>
    <row r="337" spans="1:8" s="64" customFormat="1" ht="11.25" customHeight="1" outlineLevel="2" x14ac:dyDescent="0.2">
      <c r="A337" s="131"/>
      <c r="B337" s="132" t="s">
        <v>8</v>
      </c>
      <c r="C337" s="133">
        <v>99495.15</v>
      </c>
      <c r="D337" s="134">
        <v>143</v>
      </c>
      <c r="E337" s="61">
        <v>0</v>
      </c>
      <c r="F337" s="62">
        <v>0</v>
      </c>
      <c r="G337" s="135">
        <f t="shared" si="47"/>
        <v>99495.15</v>
      </c>
      <c r="H337" s="136">
        <f t="shared" si="47"/>
        <v>143</v>
      </c>
    </row>
    <row r="338" spans="1:8" s="64" customFormat="1" ht="11.25" customHeight="1" outlineLevel="2" x14ac:dyDescent="0.2">
      <c r="A338" s="131"/>
      <c r="B338" s="132" t="s">
        <v>9</v>
      </c>
      <c r="C338" s="133">
        <v>99495.15</v>
      </c>
      <c r="D338" s="134">
        <v>143</v>
      </c>
      <c r="E338" s="61">
        <v>-11789.93</v>
      </c>
      <c r="F338" s="62">
        <v>-9</v>
      </c>
      <c r="G338" s="135">
        <f t="shared" si="47"/>
        <v>87705.22</v>
      </c>
      <c r="H338" s="136">
        <f t="shared" si="47"/>
        <v>134</v>
      </c>
    </row>
    <row r="339" spans="1:8" s="64" customFormat="1" ht="11.25" customHeight="1" outlineLevel="2" x14ac:dyDescent="0.2">
      <c r="A339" s="131"/>
      <c r="B339" s="132" t="s">
        <v>10</v>
      </c>
      <c r="C339" s="133">
        <v>99495.15</v>
      </c>
      <c r="D339" s="134">
        <v>143</v>
      </c>
      <c r="E339" s="61">
        <v>-11789.93</v>
      </c>
      <c r="F339" s="62">
        <v>-9</v>
      </c>
      <c r="G339" s="135">
        <f t="shared" si="47"/>
        <v>87705.22</v>
      </c>
      <c r="H339" s="136">
        <f t="shared" si="47"/>
        <v>134</v>
      </c>
    </row>
    <row r="340" spans="1:8" s="64" customFormat="1" ht="11.25" customHeight="1" outlineLevel="2" x14ac:dyDescent="0.2">
      <c r="A340" s="131"/>
      <c r="B340" s="132" t="s">
        <v>11</v>
      </c>
      <c r="C340" s="133">
        <v>98799.35</v>
      </c>
      <c r="D340" s="134">
        <v>142</v>
      </c>
      <c r="E340" s="61">
        <v>-11789.94</v>
      </c>
      <c r="F340" s="62">
        <v>-10</v>
      </c>
      <c r="G340" s="135">
        <f t="shared" si="47"/>
        <v>87009.41</v>
      </c>
      <c r="H340" s="136">
        <f t="shared" si="47"/>
        <v>132</v>
      </c>
    </row>
    <row r="341" spans="1:8" s="64" customFormat="1" ht="13.5" customHeight="1" x14ac:dyDescent="0.2">
      <c r="A341" s="52" t="s">
        <v>119</v>
      </c>
      <c r="B341" s="209" t="s">
        <v>120</v>
      </c>
      <c r="C341" s="210"/>
      <c r="D341" s="210"/>
      <c r="E341" s="210"/>
      <c r="F341" s="210"/>
      <c r="G341" s="210"/>
      <c r="H341" s="211"/>
    </row>
    <row r="342" spans="1:8" s="64" customFormat="1" ht="11.25" customHeight="1" outlineLevel="1" x14ac:dyDescent="0.2">
      <c r="A342" s="53"/>
      <c r="B342" s="54" t="s">
        <v>228</v>
      </c>
      <c r="C342" s="55">
        <f>SUM(C343:C354)</f>
        <v>2056473.58</v>
      </c>
      <c r="D342" s="55">
        <f t="shared" ref="D342:H342" si="48">SUM(D343:D354)</f>
        <v>2969</v>
      </c>
      <c r="E342" s="55">
        <f t="shared" si="48"/>
        <v>-426189.01</v>
      </c>
      <c r="F342" s="56">
        <f t="shared" si="48"/>
        <v>-424</v>
      </c>
      <c r="G342" s="55">
        <f t="shared" si="48"/>
        <v>1630284.57</v>
      </c>
      <c r="H342" s="56">
        <f t="shared" si="48"/>
        <v>2545</v>
      </c>
    </row>
    <row r="343" spans="1:8" s="64" customFormat="1" ht="11.25" customHeight="1" outlineLevel="2" x14ac:dyDescent="0.2">
      <c r="A343" s="131"/>
      <c r="B343" s="132" t="s">
        <v>14</v>
      </c>
      <c r="C343" s="133">
        <v>71074.78</v>
      </c>
      <c r="D343" s="134">
        <v>110</v>
      </c>
      <c r="E343" s="61">
        <v>0</v>
      </c>
      <c r="F343" s="62">
        <v>0</v>
      </c>
      <c r="G343" s="135">
        <f t="shared" ref="G343:H354" si="49">C343+E343</f>
        <v>71074.78</v>
      </c>
      <c r="H343" s="136">
        <f t="shared" si="49"/>
        <v>110</v>
      </c>
    </row>
    <row r="344" spans="1:8" s="64" customFormat="1" ht="11.25" customHeight="1" outlineLevel="2" x14ac:dyDescent="0.2">
      <c r="A344" s="131"/>
      <c r="B344" s="132" t="s">
        <v>15</v>
      </c>
      <c r="C344" s="133">
        <v>134390.62</v>
      </c>
      <c r="D344" s="134">
        <v>196</v>
      </c>
      <c r="E344" s="61">
        <v>-3607.75</v>
      </c>
      <c r="F344" s="62">
        <v>-4</v>
      </c>
      <c r="G344" s="135">
        <f t="shared" si="49"/>
        <v>130782.87</v>
      </c>
      <c r="H344" s="136">
        <f t="shared" si="49"/>
        <v>192</v>
      </c>
    </row>
    <row r="345" spans="1:8" s="64" customFormat="1" ht="11.25" customHeight="1" outlineLevel="2" x14ac:dyDescent="0.2">
      <c r="A345" s="131"/>
      <c r="B345" s="132" t="s">
        <v>16</v>
      </c>
      <c r="C345" s="133">
        <v>66808.42</v>
      </c>
      <c r="D345" s="134">
        <v>100</v>
      </c>
      <c r="E345" s="61">
        <v>0</v>
      </c>
      <c r="F345" s="62">
        <v>0</v>
      </c>
      <c r="G345" s="135">
        <f t="shared" si="49"/>
        <v>66808.42</v>
      </c>
      <c r="H345" s="136">
        <f t="shared" si="49"/>
        <v>100</v>
      </c>
    </row>
    <row r="346" spans="1:8" s="64" customFormat="1" ht="11.25" customHeight="1" outlineLevel="2" x14ac:dyDescent="0.2">
      <c r="A346" s="131"/>
      <c r="B346" s="132" t="s">
        <v>3</v>
      </c>
      <c r="C346" s="133">
        <v>157361.63</v>
      </c>
      <c r="D346" s="134">
        <v>226</v>
      </c>
      <c r="E346" s="61">
        <v>0</v>
      </c>
      <c r="F346" s="62">
        <v>0</v>
      </c>
      <c r="G346" s="135">
        <f t="shared" si="49"/>
        <v>157361.63</v>
      </c>
      <c r="H346" s="136">
        <f t="shared" si="49"/>
        <v>226</v>
      </c>
    </row>
    <row r="347" spans="1:8" s="64" customFormat="1" ht="11.25" customHeight="1" outlineLevel="2" x14ac:dyDescent="0.2">
      <c r="A347" s="131"/>
      <c r="B347" s="132" t="s">
        <v>4</v>
      </c>
      <c r="C347" s="133">
        <v>178036.53</v>
      </c>
      <c r="D347" s="134">
        <v>253</v>
      </c>
      <c r="E347" s="61">
        <v>-11196.85</v>
      </c>
      <c r="F347" s="62">
        <v>-11</v>
      </c>
      <c r="G347" s="135">
        <f t="shared" si="49"/>
        <v>166839.67999999999</v>
      </c>
      <c r="H347" s="136">
        <f t="shared" si="49"/>
        <v>242</v>
      </c>
    </row>
    <row r="348" spans="1:8" s="64" customFormat="1" ht="11.25" customHeight="1" outlineLevel="2" x14ac:dyDescent="0.2">
      <c r="A348" s="131"/>
      <c r="B348" s="132" t="s">
        <v>5</v>
      </c>
      <c r="C348" s="133">
        <v>206475.08</v>
      </c>
      <c r="D348" s="134">
        <v>297</v>
      </c>
      <c r="E348" s="61">
        <v>-45272.37</v>
      </c>
      <c r="F348" s="62">
        <v>-45</v>
      </c>
      <c r="G348" s="135">
        <f t="shared" si="49"/>
        <v>161202.71</v>
      </c>
      <c r="H348" s="136">
        <f t="shared" si="49"/>
        <v>252</v>
      </c>
    </row>
    <row r="349" spans="1:8" s="64" customFormat="1" ht="11.25" customHeight="1" outlineLevel="2" x14ac:dyDescent="0.2">
      <c r="A349" s="131"/>
      <c r="B349" s="132" t="s">
        <v>6</v>
      </c>
      <c r="C349" s="133">
        <v>206475.08</v>
      </c>
      <c r="D349" s="134">
        <v>297</v>
      </c>
      <c r="E349" s="61">
        <v>-57527.25</v>
      </c>
      <c r="F349" s="62">
        <v>-58</v>
      </c>
      <c r="G349" s="135">
        <f t="shared" si="49"/>
        <v>148947.82999999999</v>
      </c>
      <c r="H349" s="136">
        <f t="shared" si="49"/>
        <v>239</v>
      </c>
    </row>
    <row r="350" spans="1:8" s="64" customFormat="1" ht="11.25" customHeight="1" outlineLevel="2" x14ac:dyDescent="0.2">
      <c r="A350" s="131"/>
      <c r="B350" s="132" t="s">
        <v>7</v>
      </c>
      <c r="C350" s="133">
        <v>206475.08</v>
      </c>
      <c r="D350" s="134">
        <v>297</v>
      </c>
      <c r="E350" s="61">
        <v>-93254.65</v>
      </c>
      <c r="F350" s="62">
        <v>-46</v>
      </c>
      <c r="G350" s="135">
        <f t="shared" si="49"/>
        <v>113220.43</v>
      </c>
      <c r="H350" s="136">
        <f t="shared" si="49"/>
        <v>251</v>
      </c>
    </row>
    <row r="351" spans="1:8" s="64" customFormat="1" ht="11.25" customHeight="1" outlineLevel="2" x14ac:dyDescent="0.2">
      <c r="A351" s="131"/>
      <c r="B351" s="132" t="s">
        <v>8</v>
      </c>
      <c r="C351" s="133">
        <v>206475.08</v>
      </c>
      <c r="D351" s="134">
        <v>297</v>
      </c>
      <c r="E351" s="61">
        <v>0</v>
      </c>
      <c r="F351" s="62">
        <v>0</v>
      </c>
      <c r="G351" s="135">
        <f t="shared" si="49"/>
        <v>206475.08</v>
      </c>
      <c r="H351" s="136">
        <f t="shared" si="49"/>
        <v>297</v>
      </c>
    </row>
    <row r="352" spans="1:8" s="64" customFormat="1" ht="11.25" customHeight="1" outlineLevel="2" x14ac:dyDescent="0.2">
      <c r="A352" s="131"/>
      <c r="B352" s="132" t="s">
        <v>9</v>
      </c>
      <c r="C352" s="133">
        <v>206475.08</v>
      </c>
      <c r="D352" s="134">
        <v>297</v>
      </c>
      <c r="E352" s="61">
        <v>-71776.710000000006</v>
      </c>
      <c r="F352" s="62">
        <v>-87</v>
      </c>
      <c r="G352" s="135">
        <f t="shared" si="49"/>
        <v>134698.37</v>
      </c>
      <c r="H352" s="136">
        <f t="shared" si="49"/>
        <v>210</v>
      </c>
    </row>
    <row r="353" spans="1:8" s="64" customFormat="1" ht="11.25" customHeight="1" outlineLevel="2" x14ac:dyDescent="0.2">
      <c r="A353" s="131"/>
      <c r="B353" s="132" t="s">
        <v>10</v>
      </c>
      <c r="C353" s="133">
        <v>206475.08</v>
      </c>
      <c r="D353" s="134">
        <v>297</v>
      </c>
      <c r="E353" s="61">
        <v>-71776.710000000006</v>
      </c>
      <c r="F353" s="62">
        <v>-87</v>
      </c>
      <c r="G353" s="135">
        <f t="shared" si="49"/>
        <v>134698.37</v>
      </c>
      <c r="H353" s="136">
        <f t="shared" si="49"/>
        <v>210</v>
      </c>
    </row>
    <row r="354" spans="1:8" s="64" customFormat="1" ht="11.25" customHeight="1" outlineLevel="2" x14ac:dyDescent="0.2">
      <c r="A354" s="131"/>
      <c r="B354" s="132" t="s">
        <v>11</v>
      </c>
      <c r="C354" s="133">
        <v>209951.12</v>
      </c>
      <c r="D354" s="134">
        <v>302</v>
      </c>
      <c r="E354" s="61">
        <v>-71776.72</v>
      </c>
      <c r="F354" s="62">
        <v>-86</v>
      </c>
      <c r="G354" s="135">
        <f t="shared" si="49"/>
        <v>138174.39999999999</v>
      </c>
      <c r="H354" s="136">
        <f t="shared" si="49"/>
        <v>216</v>
      </c>
    </row>
    <row r="355" spans="1:8" s="64" customFormat="1" ht="13.5" customHeight="1" x14ac:dyDescent="0.2">
      <c r="A355" s="52" t="s">
        <v>145</v>
      </c>
      <c r="B355" s="209" t="s">
        <v>146</v>
      </c>
      <c r="C355" s="210"/>
      <c r="D355" s="210"/>
      <c r="E355" s="210"/>
      <c r="F355" s="210"/>
      <c r="G355" s="210"/>
      <c r="H355" s="211"/>
    </row>
    <row r="356" spans="1:8" s="64" customFormat="1" ht="11.25" customHeight="1" outlineLevel="1" x14ac:dyDescent="0.2">
      <c r="A356" s="53"/>
      <c r="B356" s="54" t="s">
        <v>228</v>
      </c>
      <c r="C356" s="55">
        <f>SUM(C357:C368)</f>
        <v>1409167</v>
      </c>
      <c r="D356" s="55">
        <f t="shared" ref="D356:H356" si="50">SUM(D357:D368)</f>
        <v>2098</v>
      </c>
      <c r="E356" s="55">
        <f t="shared" si="50"/>
        <v>106209.73</v>
      </c>
      <c r="F356" s="56">
        <f t="shared" si="50"/>
        <v>146</v>
      </c>
      <c r="G356" s="55">
        <f t="shared" si="50"/>
        <v>1515376.73</v>
      </c>
      <c r="H356" s="56">
        <f t="shared" si="50"/>
        <v>2244</v>
      </c>
    </row>
    <row r="357" spans="1:8" s="64" customFormat="1" ht="11.25" customHeight="1" outlineLevel="2" x14ac:dyDescent="0.2">
      <c r="A357" s="131"/>
      <c r="B357" s="132" t="s">
        <v>14</v>
      </c>
      <c r="C357" s="133">
        <v>117542.53</v>
      </c>
      <c r="D357" s="134">
        <v>175</v>
      </c>
      <c r="E357" s="61">
        <v>0</v>
      </c>
      <c r="F357" s="62">
        <v>0</v>
      </c>
      <c r="G357" s="135">
        <f t="shared" ref="G357:H368" si="51">C357+E357</f>
        <v>117542.53</v>
      </c>
      <c r="H357" s="136">
        <f t="shared" si="51"/>
        <v>175</v>
      </c>
    </row>
    <row r="358" spans="1:8" s="64" customFormat="1" ht="11.25" customHeight="1" outlineLevel="2" x14ac:dyDescent="0.2">
      <c r="A358" s="131"/>
      <c r="B358" s="132" t="s">
        <v>15</v>
      </c>
      <c r="C358" s="133">
        <v>117542.53</v>
      </c>
      <c r="D358" s="134">
        <v>175</v>
      </c>
      <c r="E358" s="61">
        <v>0</v>
      </c>
      <c r="F358" s="62">
        <v>0</v>
      </c>
      <c r="G358" s="135">
        <f t="shared" si="51"/>
        <v>117542.53</v>
      </c>
      <c r="H358" s="136">
        <f t="shared" si="51"/>
        <v>175</v>
      </c>
    </row>
    <row r="359" spans="1:8" s="64" customFormat="1" ht="11.25" customHeight="1" outlineLevel="2" x14ac:dyDescent="0.2">
      <c r="A359" s="131"/>
      <c r="B359" s="132" t="s">
        <v>16</v>
      </c>
      <c r="C359" s="133">
        <v>117542.53</v>
      </c>
      <c r="D359" s="134">
        <v>175</v>
      </c>
      <c r="E359" s="61">
        <v>0</v>
      </c>
      <c r="F359" s="62">
        <v>0</v>
      </c>
      <c r="G359" s="135">
        <f t="shared" si="51"/>
        <v>117542.53</v>
      </c>
      <c r="H359" s="136">
        <f t="shared" si="51"/>
        <v>175</v>
      </c>
    </row>
    <row r="360" spans="1:8" s="64" customFormat="1" ht="11.25" customHeight="1" outlineLevel="2" x14ac:dyDescent="0.2">
      <c r="A360" s="131"/>
      <c r="B360" s="132" t="s">
        <v>3</v>
      </c>
      <c r="C360" s="133">
        <v>117542.53</v>
      </c>
      <c r="D360" s="134">
        <v>175</v>
      </c>
      <c r="E360" s="61">
        <v>0</v>
      </c>
      <c r="F360" s="62">
        <v>0</v>
      </c>
      <c r="G360" s="135">
        <f t="shared" si="51"/>
        <v>117542.53</v>
      </c>
      <c r="H360" s="136">
        <f t="shared" si="51"/>
        <v>175</v>
      </c>
    </row>
    <row r="361" spans="1:8" s="64" customFormat="1" ht="11.25" customHeight="1" outlineLevel="2" x14ac:dyDescent="0.2">
      <c r="A361" s="131"/>
      <c r="B361" s="132" t="s">
        <v>4</v>
      </c>
      <c r="C361" s="133">
        <v>117542.53</v>
      </c>
      <c r="D361" s="134">
        <v>175</v>
      </c>
      <c r="E361" s="61">
        <v>0</v>
      </c>
      <c r="F361" s="62">
        <v>0</v>
      </c>
      <c r="G361" s="135">
        <f t="shared" si="51"/>
        <v>117542.53</v>
      </c>
      <c r="H361" s="136">
        <f t="shared" si="51"/>
        <v>175</v>
      </c>
    </row>
    <row r="362" spans="1:8" s="64" customFormat="1" ht="11.25" customHeight="1" outlineLevel="2" x14ac:dyDescent="0.2">
      <c r="A362" s="131"/>
      <c r="B362" s="132" t="s">
        <v>5</v>
      </c>
      <c r="C362" s="133">
        <v>117542.53</v>
      </c>
      <c r="D362" s="134">
        <v>175</v>
      </c>
      <c r="E362" s="61">
        <v>0</v>
      </c>
      <c r="F362" s="62">
        <v>0</v>
      </c>
      <c r="G362" s="135">
        <f t="shared" si="51"/>
        <v>117542.53</v>
      </c>
      <c r="H362" s="136">
        <f t="shared" si="51"/>
        <v>175</v>
      </c>
    </row>
    <row r="363" spans="1:8" s="64" customFormat="1" ht="11.25" customHeight="1" outlineLevel="2" x14ac:dyDescent="0.2">
      <c r="A363" s="131"/>
      <c r="B363" s="132" t="s">
        <v>6</v>
      </c>
      <c r="C363" s="133">
        <v>117542.53</v>
      </c>
      <c r="D363" s="134">
        <v>175</v>
      </c>
      <c r="E363" s="61">
        <v>0</v>
      </c>
      <c r="F363" s="62">
        <v>0</v>
      </c>
      <c r="G363" s="135">
        <f t="shared" si="51"/>
        <v>117542.53</v>
      </c>
      <c r="H363" s="136">
        <f t="shared" si="51"/>
        <v>175</v>
      </c>
    </row>
    <row r="364" spans="1:8" s="64" customFormat="1" ht="11.25" customHeight="1" outlineLevel="2" x14ac:dyDescent="0.2">
      <c r="A364" s="131"/>
      <c r="B364" s="132" t="s">
        <v>7</v>
      </c>
      <c r="C364" s="133">
        <v>117542.53</v>
      </c>
      <c r="D364" s="134">
        <v>175</v>
      </c>
      <c r="E364" s="61">
        <v>0</v>
      </c>
      <c r="F364" s="62">
        <v>0</v>
      </c>
      <c r="G364" s="135">
        <f t="shared" si="51"/>
        <v>117542.53</v>
      </c>
      <c r="H364" s="136">
        <f t="shared" si="51"/>
        <v>175</v>
      </c>
    </row>
    <row r="365" spans="1:8" s="64" customFormat="1" ht="11.25" customHeight="1" outlineLevel="2" x14ac:dyDescent="0.2">
      <c r="A365" s="131"/>
      <c r="B365" s="132" t="s">
        <v>8</v>
      </c>
      <c r="C365" s="133">
        <v>117542.53</v>
      </c>
      <c r="D365" s="134">
        <v>175</v>
      </c>
      <c r="E365" s="61">
        <v>78649.78</v>
      </c>
      <c r="F365" s="62">
        <v>119</v>
      </c>
      <c r="G365" s="135">
        <f t="shared" si="51"/>
        <v>196192.31</v>
      </c>
      <c r="H365" s="136">
        <f t="shared" si="51"/>
        <v>294</v>
      </c>
    </row>
    <row r="366" spans="1:8" s="64" customFormat="1" ht="11.25" customHeight="1" outlineLevel="2" x14ac:dyDescent="0.2">
      <c r="A366" s="131"/>
      <c r="B366" s="132" t="s">
        <v>9</v>
      </c>
      <c r="C366" s="133">
        <v>117542.53</v>
      </c>
      <c r="D366" s="134">
        <v>175</v>
      </c>
      <c r="E366" s="61">
        <v>9186.65</v>
      </c>
      <c r="F366" s="62">
        <v>9</v>
      </c>
      <c r="G366" s="135">
        <f t="shared" si="51"/>
        <v>126729.18</v>
      </c>
      <c r="H366" s="136">
        <f t="shared" si="51"/>
        <v>184</v>
      </c>
    </row>
    <row r="367" spans="1:8" s="64" customFormat="1" ht="11.25" customHeight="1" outlineLevel="2" x14ac:dyDescent="0.2">
      <c r="A367" s="131"/>
      <c r="B367" s="132" t="s">
        <v>10</v>
      </c>
      <c r="C367" s="133">
        <v>117542.53</v>
      </c>
      <c r="D367" s="134">
        <v>175</v>
      </c>
      <c r="E367" s="61">
        <v>9186.65</v>
      </c>
      <c r="F367" s="62">
        <v>9</v>
      </c>
      <c r="G367" s="135">
        <f t="shared" si="51"/>
        <v>126729.18</v>
      </c>
      <c r="H367" s="136">
        <f t="shared" si="51"/>
        <v>184</v>
      </c>
    </row>
    <row r="368" spans="1:8" s="64" customFormat="1" ht="11.25" customHeight="1" outlineLevel="2" x14ac:dyDescent="0.2">
      <c r="A368" s="131"/>
      <c r="B368" s="132" t="s">
        <v>11</v>
      </c>
      <c r="C368" s="133">
        <v>116199.17</v>
      </c>
      <c r="D368" s="134">
        <v>173</v>
      </c>
      <c r="E368" s="61">
        <v>9186.65</v>
      </c>
      <c r="F368" s="62">
        <v>9</v>
      </c>
      <c r="G368" s="135">
        <f t="shared" si="51"/>
        <v>125385.82</v>
      </c>
      <c r="H368" s="136">
        <f t="shared" si="51"/>
        <v>182</v>
      </c>
    </row>
    <row r="369" spans="1:8" s="64" customFormat="1" ht="13.5" customHeight="1" x14ac:dyDescent="0.2">
      <c r="A369" s="52" t="s">
        <v>229</v>
      </c>
      <c r="B369" s="209" t="s">
        <v>230</v>
      </c>
      <c r="C369" s="210"/>
      <c r="D369" s="210"/>
      <c r="E369" s="210"/>
      <c r="F369" s="210"/>
      <c r="G369" s="210"/>
      <c r="H369" s="211"/>
    </row>
    <row r="370" spans="1:8" s="64" customFormat="1" ht="11.25" customHeight="1" outlineLevel="1" x14ac:dyDescent="0.2">
      <c r="A370" s="53"/>
      <c r="B370" s="54" t="s">
        <v>228</v>
      </c>
      <c r="C370" s="55">
        <f>SUM(C371:C382)</f>
        <v>373074</v>
      </c>
      <c r="D370" s="55">
        <f t="shared" ref="D370:H370" si="52">SUM(D371:D382)</f>
        <v>520</v>
      </c>
      <c r="E370" s="55">
        <f t="shared" si="52"/>
        <v>-119528.41</v>
      </c>
      <c r="F370" s="56">
        <f t="shared" si="52"/>
        <v>-119</v>
      </c>
      <c r="G370" s="55">
        <f t="shared" si="52"/>
        <v>253545.59</v>
      </c>
      <c r="H370" s="56">
        <f t="shared" si="52"/>
        <v>401</v>
      </c>
    </row>
    <row r="371" spans="1:8" s="64" customFormat="1" ht="11.25" customHeight="1" outlineLevel="2" x14ac:dyDescent="0.2">
      <c r="A371" s="131"/>
      <c r="B371" s="132" t="s">
        <v>14</v>
      </c>
      <c r="C371" s="133">
        <v>30850.35</v>
      </c>
      <c r="D371" s="134">
        <v>43</v>
      </c>
      <c r="E371" s="61">
        <v>0</v>
      </c>
      <c r="F371" s="62">
        <v>0</v>
      </c>
      <c r="G371" s="135">
        <f t="shared" ref="G371:H382" si="53">C371+E371</f>
        <v>30850.35</v>
      </c>
      <c r="H371" s="136">
        <f t="shared" si="53"/>
        <v>43</v>
      </c>
    </row>
    <row r="372" spans="1:8" s="64" customFormat="1" ht="11.25" customHeight="1" outlineLevel="2" x14ac:dyDescent="0.2">
      <c r="A372" s="131"/>
      <c r="B372" s="132" t="s">
        <v>15</v>
      </c>
      <c r="C372" s="133">
        <v>30850.35</v>
      </c>
      <c r="D372" s="134">
        <v>43</v>
      </c>
      <c r="E372" s="61">
        <v>-30850.35</v>
      </c>
      <c r="F372" s="62">
        <v>-43</v>
      </c>
      <c r="G372" s="135">
        <f t="shared" si="53"/>
        <v>0</v>
      </c>
      <c r="H372" s="136">
        <f t="shared" si="53"/>
        <v>0</v>
      </c>
    </row>
    <row r="373" spans="1:8" s="64" customFormat="1" ht="11.25" customHeight="1" outlineLevel="2" x14ac:dyDescent="0.2">
      <c r="A373" s="131"/>
      <c r="B373" s="132" t="s">
        <v>16</v>
      </c>
      <c r="C373" s="133">
        <v>30850.35</v>
      </c>
      <c r="D373" s="134">
        <v>43</v>
      </c>
      <c r="E373" s="61">
        <v>-30850.35</v>
      </c>
      <c r="F373" s="62">
        <v>-43</v>
      </c>
      <c r="G373" s="135">
        <f t="shared" si="53"/>
        <v>0</v>
      </c>
      <c r="H373" s="136">
        <f t="shared" si="53"/>
        <v>0</v>
      </c>
    </row>
    <row r="374" spans="1:8" s="64" customFormat="1" ht="11.25" customHeight="1" outlineLevel="2" x14ac:dyDescent="0.2">
      <c r="A374" s="131"/>
      <c r="B374" s="132" t="s">
        <v>3</v>
      </c>
      <c r="C374" s="133">
        <v>30850.35</v>
      </c>
      <c r="D374" s="134">
        <v>43</v>
      </c>
      <c r="E374" s="61">
        <v>-10172.459999999999</v>
      </c>
      <c r="F374" s="62">
        <v>-6</v>
      </c>
      <c r="G374" s="135">
        <f t="shared" si="53"/>
        <v>20677.89</v>
      </c>
      <c r="H374" s="136">
        <f t="shared" si="53"/>
        <v>37</v>
      </c>
    </row>
    <row r="375" spans="1:8" s="64" customFormat="1" ht="11.25" customHeight="1" outlineLevel="2" x14ac:dyDescent="0.2">
      <c r="A375" s="131"/>
      <c r="B375" s="132" t="s">
        <v>4</v>
      </c>
      <c r="C375" s="133">
        <v>30850.35</v>
      </c>
      <c r="D375" s="134">
        <v>43</v>
      </c>
      <c r="E375" s="61">
        <v>0</v>
      </c>
      <c r="F375" s="62">
        <v>0</v>
      </c>
      <c r="G375" s="135">
        <f t="shared" si="53"/>
        <v>30850.35</v>
      </c>
      <c r="H375" s="136">
        <f t="shared" si="53"/>
        <v>43</v>
      </c>
    </row>
    <row r="376" spans="1:8" s="64" customFormat="1" ht="11.25" customHeight="1" outlineLevel="2" x14ac:dyDescent="0.2">
      <c r="A376" s="131"/>
      <c r="B376" s="132" t="s">
        <v>5</v>
      </c>
      <c r="C376" s="133">
        <v>30850.35</v>
      </c>
      <c r="D376" s="134">
        <v>43</v>
      </c>
      <c r="E376" s="61">
        <v>0</v>
      </c>
      <c r="F376" s="62">
        <v>0</v>
      </c>
      <c r="G376" s="135">
        <f t="shared" si="53"/>
        <v>30850.35</v>
      </c>
      <c r="H376" s="136">
        <f t="shared" si="53"/>
        <v>43</v>
      </c>
    </row>
    <row r="377" spans="1:8" s="64" customFormat="1" ht="11.25" customHeight="1" outlineLevel="2" x14ac:dyDescent="0.2">
      <c r="A377" s="131"/>
      <c r="B377" s="132" t="s">
        <v>6</v>
      </c>
      <c r="C377" s="133">
        <v>30850.35</v>
      </c>
      <c r="D377" s="134">
        <v>43</v>
      </c>
      <c r="E377" s="61">
        <v>0</v>
      </c>
      <c r="F377" s="62">
        <v>0</v>
      </c>
      <c r="G377" s="135">
        <f t="shared" si="53"/>
        <v>30850.35</v>
      </c>
      <c r="H377" s="136">
        <f t="shared" si="53"/>
        <v>43</v>
      </c>
    </row>
    <row r="378" spans="1:8" s="64" customFormat="1" ht="11.25" customHeight="1" outlineLevel="2" x14ac:dyDescent="0.2">
      <c r="A378" s="131"/>
      <c r="B378" s="132" t="s">
        <v>7</v>
      </c>
      <c r="C378" s="133">
        <v>30850.35</v>
      </c>
      <c r="D378" s="134">
        <v>43</v>
      </c>
      <c r="E378" s="61">
        <v>2</v>
      </c>
      <c r="F378" s="62">
        <v>28</v>
      </c>
      <c r="G378" s="135">
        <f t="shared" si="53"/>
        <v>30852.35</v>
      </c>
      <c r="H378" s="136">
        <f t="shared" si="53"/>
        <v>71</v>
      </c>
    </row>
    <row r="379" spans="1:8" s="64" customFormat="1" ht="11.25" customHeight="1" outlineLevel="2" x14ac:dyDescent="0.2">
      <c r="A379" s="131"/>
      <c r="B379" s="132" t="s">
        <v>8</v>
      </c>
      <c r="C379" s="133">
        <v>30850.35</v>
      </c>
      <c r="D379" s="134">
        <v>43</v>
      </c>
      <c r="E379" s="61">
        <v>-15622.8</v>
      </c>
      <c r="F379" s="62">
        <v>-22</v>
      </c>
      <c r="G379" s="135">
        <f t="shared" si="53"/>
        <v>15227.55</v>
      </c>
      <c r="H379" s="136">
        <f t="shared" si="53"/>
        <v>21</v>
      </c>
    </row>
    <row r="380" spans="1:8" s="64" customFormat="1" ht="11.25" customHeight="1" outlineLevel="2" x14ac:dyDescent="0.2">
      <c r="A380" s="131"/>
      <c r="B380" s="132" t="s">
        <v>9</v>
      </c>
      <c r="C380" s="133">
        <v>30850.35</v>
      </c>
      <c r="D380" s="134">
        <v>43</v>
      </c>
      <c r="E380" s="61">
        <v>-10678.15</v>
      </c>
      <c r="F380" s="62">
        <v>-11</v>
      </c>
      <c r="G380" s="135">
        <f t="shared" si="53"/>
        <v>20172.2</v>
      </c>
      <c r="H380" s="136">
        <f t="shared" si="53"/>
        <v>32</v>
      </c>
    </row>
    <row r="381" spans="1:8" s="64" customFormat="1" ht="11.25" customHeight="1" outlineLevel="2" x14ac:dyDescent="0.2">
      <c r="A381" s="131"/>
      <c r="B381" s="132" t="s">
        <v>10</v>
      </c>
      <c r="C381" s="133">
        <v>30850.35</v>
      </c>
      <c r="D381" s="134">
        <v>43</v>
      </c>
      <c r="E381" s="61">
        <v>-10678.15</v>
      </c>
      <c r="F381" s="62">
        <v>-11</v>
      </c>
      <c r="G381" s="135">
        <f t="shared" si="53"/>
        <v>20172.2</v>
      </c>
      <c r="H381" s="136">
        <f t="shared" si="53"/>
        <v>32</v>
      </c>
    </row>
    <row r="382" spans="1:8" s="64" customFormat="1" ht="11.25" customHeight="1" outlineLevel="2" x14ac:dyDescent="0.2">
      <c r="A382" s="131"/>
      <c r="B382" s="132" t="s">
        <v>11</v>
      </c>
      <c r="C382" s="133">
        <v>33720.15</v>
      </c>
      <c r="D382" s="134">
        <v>47</v>
      </c>
      <c r="E382" s="61">
        <v>-10678.15</v>
      </c>
      <c r="F382" s="62">
        <v>-11</v>
      </c>
      <c r="G382" s="135">
        <f t="shared" si="53"/>
        <v>23042</v>
      </c>
      <c r="H382" s="136">
        <f t="shared" si="53"/>
        <v>36</v>
      </c>
    </row>
    <row r="383" spans="1:8" s="64" customFormat="1" ht="13.5" customHeight="1" x14ac:dyDescent="0.2">
      <c r="A383" s="52" t="s">
        <v>147</v>
      </c>
      <c r="B383" s="209" t="s">
        <v>148</v>
      </c>
      <c r="C383" s="210"/>
      <c r="D383" s="210"/>
      <c r="E383" s="210"/>
      <c r="F383" s="210"/>
      <c r="G383" s="210"/>
      <c r="H383" s="211"/>
    </row>
    <row r="384" spans="1:8" s="64" customFormat="1" ht="11.25" customHeight="1" outlineLevel="1" x14ac:dyDescent="0.2">
      <c r="A384" s="53"/>
      <c r="B384" s="54" t="s">
        <v>228</v>
      </c>
      <c r="C384" s="55">
        <f>SUM(C385:C396)</f>
        <v>2564450.52</v>
      </c>
      <c r="D384" s="55">
        <f t="shared" ref="D384:H384" si="54">SUM(D385:D396)</f>
        <v>3734</v>
      </c>
      <c r="E384" s="55">
        <f t="shared" si="54"/>
        <v>366186.33</v>
      </c>
      <c r="F384" s="56">
        <f t="shared" si="54"/>
        <v>557</v>
      </c>
      <c r="G384" s="55">
        <f t="shared" si="54"/>
        <v>2930636.85</v>
      </c>
      <c r="H384" s="56">
        <f t="shared" si="54"/>
        <v>4291</v>
      </c>
    </row>
    <row r="385" spans="1:8" s="64" customFormat="1" ht="11.25" customHeight="1" outlineLevel="2" x14ac:dyDescent="0.2">
      <c r="A385" s="131"/>
      <c r="B385" s="132" t="s">
        <v>14</v>
      </c>
      <c r="C385" s="133">
        <v>179952.62</v>
      </c>
      <c r="D385" s="134">
        <v>262</v>
      </c>
      <c r="E385" s="61">
        <v>0</v>
      </c>
      <c r="F385" s="62">
        <v>0</v>
      </c>
      <c r="G385" s="135">
        <f t="shared" ref="G385:H396" si="55">C385+E385</f>
        <v>179952.62</v>
      </c>
      <c r="H385" s="136">
        <f t="shared" si="55"/>
        <v>262</v>
      </c>
    </row>
    <row r="386" spans="1:8" s="64" customFormat="1" ht="11.25" customHeight="1" outlineLevel="2" x14ac:dyDescent="0.2">
      <c r="A386" s="131"/>
      <c r="B386" s="132" t="s">
        <v>15</v>
      </c>
      <c r="C386" s="133">
        <v>179952.62</v>
      </c>
      <c r="D386" s="134">
        <v>262</v>
      </c>
      <c r="E386" s="61">
        <v>0</v>
      </c>
      <c r="F386" s="62">
        <v>0</v>
      </c>
      <c r="G386" s="135">
        <f t="shared" si="55"/>
        <v>179952.62</v>
      </c>
      <c r="H386" s="136">
        <f t="shared" si="55"/>
        <v>262</v>
      </c>
    </row>
    <row r="387" spans="1:8" s="64" customFormat="1" ht="11.25" customHeight="1" outlineLevel="2" x14ac:dyDescent="0.2">
      <c r="A387" s="131"/>
      <c r="B387" s="132" t="s">
        <v>16</v>
      </c>
      <c r="C387" s="133">
        <v>179952.62</v>
      </c>
      <c r="D387" s="134">
        <v>262</v>
      </c>
      <c r="E387" s="61">
        <v>0</v>
      </c>
      <c r="F387" s="62">
        <v>0</v>
      </c>
      <c r="G387" s="135">
        <f t="shared" si="55"/>
        <v>179952.62</v>
      </c>
      <c r="H387" s="136">
        <f t="shared" si="55"/>
        <v>262</v>
      </c>
    </row>
    <row r="388" spans="1:8" s="64" customFormat="1" ht="11.25" customHeight="1" outlineLevel="2" x14ac:dyDescent="0.2">
      <c r="A388" s="131"/>
      <c r="B388" s="132" t="s">
        <v>3</v>
      </c>
      <c r="C388" s="133">
        <v>179952.62</v>
      </c>
      <c r="D388" s="134">
        <v>262</v>
      </c>
      <c r="E388" s="61">
        <v>0</v>
      </c>
      <c r="F388" s="62">
        <v>0</v>
      </c>
      <c r="G388" s="135">
        <f t="shared" si="55"/>
        <v>179952.62</v>
      </c>
      <c r="H388" s="136">
        <f t="shared" si="55"/>
        <v>262</v>
      </c>
    </row>
    <row r="389" spans="1:8" s="64" customFormat="1" ht="11.25" customHeight="1" outlineLevel="2" x14ac:dyDescent="0.2">
      <c r="A389" s="131"/>
      <c r="B389" s="132" t="s">
        <v>4</v>
      </c>
      <c r="C389" s="133">
        <v>179952.62</v>
      </c>
      <c r="D389" s="134">
        <v>262</v>
      </c>
      <c r="E389" s="61">
        <v>0</v>
      </c>
      <c r="F389" s="62">
        <v>0</v>
      </c>
      <c r="G389" s="135">
        <f t="shared" si="55"/>
        <v>179952.62</v>
      </c>
      <c r="H389" s="136">
        <f t="shared" si="55"/>
        <v>262</v>
      </c>
    </row>
    <row r="390" spans="1:8" s="64" customFormat="1" ht="11.25" customHeight="1" outlineLevel="2" x14ac:dyDescent="0.2">
      <c r="A390" s="131"/>
      <c r="B390" s="132" t="s">
        <v>5</v>
      </c>
      <c r="C390" s="133">
        <v>582911.14</v>
      </c>
      <c r="D390" s="134">
        <v>849</v>
      </c>
      <c r="E390" s="61">
        <v>0</v>
      </c>
      <c r="F390" s="62">
        <v>0</v>
      </c>
      <c r="G390" s="135">
        <f t="shared" si="55"/>
        <v>582911.14</v>
      </c>
      <c r="H390" s="136">
        <f t="shared" si="55"/>
        <v>849</v>
      </c>
    </row>
    <row r="391" spans="1:8" s="64" customFormat="1" ht="11.25" customHeight="1" outlineLevel="2" x14ac:dyDescent="0.2">
      <c r="A391" s="131"/>
      <c r="B391" s="132" t="s">
        <v>6</v>
      </c>
      <c r="C391" s="133">
        <v>179952.62</v>
      </c>
      <c r="D391" s="134">
        <v>262</v>
      </c>
      <c r="E391" s="61">
        <v>0</v>
      </c>
      <c r="F391" s="62">
        <v>0</v>
      </c>
      <c r="G391" s="135">
        <f t="shared" si="55"/>
        <v>179952.62</v>
      </c>
      <c r="H391" s="136">
        <f t="shared" si="55"/>
        <v>262</v>
      </c>
    </row>
    <row r="392" spans="1:8" s="64" customFormat="1" ht="11.25" customHeight="1" outlineLevel="2" x14ac:dyDescent="0.2">
      <c r="A392" s="131"/>
      <c r="B392" s="132" t="s">
        <v>7</v>
      </c>
      <c r="C392" s="133">
        <v>179952.62</v>
      </c>
      <c r="D392" s="134">
        <v>262</v>
      </c>
      <c r="E392" s="61">
        <v>0</v>
      </c>
      <c r="F392" s="62">
        <v>0</v>
      </c>
      <c r="G392" s="135">
        <f t="shared" si="55"/>
        <v>179952.62</v>
      </c>
      <c r="H392" s="136">
        <f t="shared" si="55"/>
        <v>262</v>
      </c>
    </row>
    <row r="393" spans="1:8" s="64" customFormat="1" ht="11.25" customHeight="1" outlineLevel="2" x14ac:dyDescent="0.2">
      <c r="A393" s="131"/>
      <c r="B393" s="132" t="s">
        <v>8</v>
      </c>
      <c r="C393" s="133">
        <v>179952.62</v>
      </c>
      <c r="D393" s="134">
        <v>262</v>
      </c>
      <c r="E393" s="61">
        <v>175445.54</v>
      </c>
      <c r="F393" s="62">
        <v>267</v>
      </c>
      <c r="G393" s="135">
        <f t="shared" si="55"/>
        <v>355398.16</v>
      </c>
      <c r="H393" s="136">
        <f t="shared" si="55"/>
        <v>529</v>
      </c>
    </row>
    <row r="394" spans="1:8" s="64" customFormat="1" ht="11.25" customHeight="1" outlineLevel="2" x14ac:dyDescent="0.2">
      <c r="A394" s="131"/>
      <c r="B394" s="132" t="s">
        <v>9</v>
      </c>
      <c r="C394" s="133">
        <v>179952.62</v>
      </c>
      <c r="D394" s="134">
        <v>262</v>
      </c>
      <c r="E394" s="61">
        <v>63580.26</v>
      </c>
      <c r="F394" s="62">
        <v>97</v>
      </c>
      <c r="G394" s="135">
        <f t="shared" si="55"/>
        <v>243532.88</v>
      </c>
      <c r="H394" s="136">
        <f t="shared" si="55"/>
        <v>359</v>
      </c>
    </row>
    <row r="395" spans="1:8" s="64" customFormat="1" ht="11.25" customHeight="1" outlineLevel="2" x14ac:dyDescent="0.2">
      <c r="A395" s="131"/>
      <c r="B395" s="132" t="s">
        <v>10</v>
      </c>
      <c r="C395" s="133">
        <v>179952.62</v>
      </c>
      <c r="D395" s="134">
        <v>262</v>
      </c>
      <c r="E395" s="61">
        <v>63580.26</v>
      </c>
      <c r="F395" s="62">
        <v>97</v>
      </c>
      <c r="G395" s="135">
        <f t="shared" si="55"/>
        <v>243532.88</v>
      </c>
      <c r="H395" s="136">
        <f t="shared" si="55"/>
        <v>359</v>
      </c>
    </row>
    <row r="396" spans="1:8" s="64" customFormat="1" ht="11.25" customHeight="1" outlineLevel="2" x14ac:dyDescent="0.2">
      <c r="A396" s="131"/>
      <c r="B396" s="132" t="s">
        <v>11</v>
      </c>
      <c r="C396" s="133">
        <v>182013.18</v>
      </c>
      <c r="D396" s="134">
        <v>265</v>
      </c>
      <c r="E396" s="61">
        <v>63580.27</v>
      </c>
      <c r="F396" s="62">
        <v>96</v>
      </c>
      <c r="G396" s="135">
        <f t="shared" si="55"/>
        <v>245593.45</v>
      </c>
      <c r="H396" s="136">
        <f t="shared" si="55"/>
        <v>361</v>
      </c>
    </row>
    <row r="397" spans="1:8" s="64" customFormat="1" ht="13.5" customHeight="1" x14ac:dyDescent="0.2">
      <c r="A397" s="52" t="s">
        <v>202</v>
      </c>
      <c r="B397" s="209" t="s">
        <v>203</v>
      </c>
      <c r="C397" s="210"/>
      <c r="D397" s="210"/>
      <c r="E397" s="210"/>
      <c r="F397" s="210"/>
      <c r="G397" s="210"/>
      <c r="H397" s="211"/>
    </row>
    <row r="398" spans="1:8" s="64" customFormat="1" ht="11.25" customHeight="1" outlineLevel="1" x14ac:dyDescent="0.2">
      <c r="A398" s="53"/>
      <c r="B398" s="54" t="s">
        <v>228</v>
      </c>
      <c r="C398" s="55">
        <f>SUM(C399:C410)</f>
        <v>493756</v>
      </c>
      <c r="D398" s="55">
        <f t="shared" ref="D398:H398" si="56">SUM(D399:D410)</f>
        <v>715</v>
      </c>
      <c r="E398" s="55">
        <f t="shared" si="56"/>
        <v>-340314.27</v>
      </c>
      <c r="F398" s="56">
        <f t="shared" si="56"/>
        <v>-472</v>
      </c>
      <c r="G398" s="55">
        <f t="shared" si="56"/>
        <v>153441.73000000001</v>
      </c>
      <c r="H398" s="56">
        <f t="shared" si="56"/>
        <v>243</v>
      </c>
    </row>
    <row r="399" spans="1:8" s="64" customFormat="1" ht="11.25" customHeight="1" outlineLevel="2" x14ac:dyDescent="0.2">
      <c r="A399" s="131"/>
      <c r="B399" s="132" t="s">
        <v>14</v>
      </c>
      <c r="C399" s="133">
        <v>41434.07</v>
      </c>
      <c r="D399" s="134">
        <v>60</v>
      </c>
      <c r="E399" s="61">
        <v>-21654.76</v>
      </c>
      <c r="F399" s="62">
        <v>-31</v>
      </c>
      <c r="G399" s="135">
        <f t="shared" ref="G399:H410" si="57">C399+E399</f>
        <v>19779.310000000001</v>
      </c>
      <c r="H399" s="136">
        <f t="shared" si="57"/>
        <v>29</v>
      </c>
    </row>
    <row r="400" spans="1:8" s="64" customFormat="1" ht="11.25" customHeight="1" outlineLevel="2" x14ac:dyDescent="0.2">
      <c r="A400" s="131"/>
      <c r="B400" s="132" t="s">
        <v>15</v>
      </c>
      <c r="C400" s="133">
        <v>41434.07</v>
      </c>
      <c r="D400" s="134">
        <v>60</v>
      </c>
      <c r="E400" s="61">
        <v>-24786.41</v>
      </c>
      <c r="F400" s="62">
        <v>-36</v>
      </c>
      <c r="G400" s="135">
        <f t="shared" si="57"/>
        <v>16647.66</v>
      </c>
      <c r="H400" s="136">
        <f t="shared" si="57"/>
        <v>24</v>
      </c>
    </row>
    <row r="401" spans="1:8" s="64" customFormat="1" ht="11.25" customHeight="1" outlineLevel="2" x14ac:dyDescent="0.2">
      <c r="A401" s="131"/>
      <c r="B401" s="132" t="s">
        <v>16</v>
      </c>
      <c r="C401" s="133">
        <v>41434.07</v>
      </c>
      <c r="D401" s="134">
        <v>60</v>
      </c>
      <c r="E401" s="61">
        <v>-6985.92</v>
      </c>
      <c r="F401" s="62">
        <v>-7</v>
      </c>
      <c r="G401" s="135">
        <f t="shared" si="57"/>
        <v>34448.15</v>
      </c>
      <c r="H401" s="136">
        <f t="shared" si="57"/>
        <v>53</v>
      </c>
    </row>
    <row r="402" spans="1:8" s="64" customFormat="1" ht="11.25" customHeight="1" outlineLevel="2" x14ac:dyDescent="0.2">
      <c r="A402" s="131"/>
      <c r="B402" s="132" t="s">
        <v>3</v>
      </c>
      <c r="C402" s="133">
        <v>41434.07</v>
      </c>
      <c r="D402" s="134">
        <v>60</v>
      </c>
      <c r="E402" s="61">
        <v>-31231.25</v>
      </c>
      <c r="F402" s="62">
        <v>-42</v>
      </c>
      <c r="G402" s="135">
        <f t="shared" si="57"/>
        <v>10202.82</v>
      </c>
      <c r="H402" s="136">
        <f t="shared" si="57"/>
        <v>18</v>
      </c>
    </row>
    <row r="403" spans="1:8" s="64" customFormat="1" ht="11.25" customHeight="1" outlineLevel="2" x14ac:dyDescent="0.2">
      <c r="A403" s="131"/>
      <c r="B403" s="132" t="s">
        <v>4</v>
      </c>
      <c r="C403" s="133">
        <v>41434.07</v>
      </c>
      <c r="D403" s="134">
        <v>60</v>
      </c>
      <c r="E403" s="61">
        <v>-16199.33</v>
      </c>
      <c r="F403" s="62">
        <v>-20</v>
      </c>
      <c r="G403" s="135">
        <f t="shared" si="57"/>
        <v>25234.74</v>
      </c>
      <c r="H403" s="136">
        <f t="shared" si="57"/>
        <v>40</v>
      </c>
    </row>
    <row r="404" spans="1:8" s="64" customFormat="1" ht="11.25" customHeight="1" outlineLevel="2" x14ac:dyDescent="0.2">
      <c r="A404" s="131"/>
      <c r="B404" s="132" t="s">
        <v>5</v>
      </c>
      <c r="C404" s="133">
        <v>41434.07</v>
      </c>
      <c r="D404" s="134">
        <v>60</v>
      </c>
      <c r="E404" s="61">
        <v>-32665.45</v>
      </c>
      <c r="F404" s="62">
        <v>-42</v>
      </c>
      <c r="G404" s="135">
        <f t="shared" si="57"/>
        <v>8768.6200000000008</v>
      </c>
      <c r="H404" s="136">
        <f t="shared" si="57"/>
        <v>18</v>
      </c>
    </row>
    <row r="405" spans="1:8" s="64" customFormat="1" ht="11.25" customHeight="1" outlineLevel="2" x14ac:dyDescent="0.2">
      <c r="A405" s="131"/>
      <c r="B405" s="132" t="s">
        <v>6</v>
      </c>
      <c r="C405" s="133">
        <v>41434.07</v>
      </c>
      <c r="D405" s="134">
        <v>60</v>
      </c>
      <c r="E405" s="61">
        <v>-41434.07</v>
      </c>
      <c r="F405" s="62">
        <v>-60</v>
      </c>
      <c r="G405" s="135">
        <f t="shared" si="57"/>
        <v>0</v>
      </c>
      <c r="H405" s="136">
        <f t="shared" si="57"/>
        <v>0</v>
      </c>
    </row>
    <row r="406" spans="1:8" s="64" customFormat="1" ht="11.25" customHeight="1" outlineLevel="2" x14ac:dyDescent="0.2">
      <c r="A406" s="131"/>
      <c r="B406" s="132" t="s">
        <v>7</v>
      </c>
      <c r="C406" s="133">
        <v>41434.07</v>
      </c>
      <c r="D406" s="134">
        <v>60</v>
      </c>
      <c r="E406" s="61">
        <v>-41434.07</v>
      </c>
      <c r="F406" s="62">
        <v>-60</v>
      </c>
      <c r="G406" s="135">
        <f t="shared" si="57"/>
        <v>0</v>
      </c>
      <c r="H406" s="136">
        <f t="shared" si="57"/>
        <v>0</v>
      </c>
    </row>
    <row r="407" spans="1:8" s="64" customFormat="1" ht="11.25" customHeight="1" outlineLevel="2" x14ac:dyDescent="0.2">
      <c r="A407" s="131"/>
      <c r="B407" s="132" t="s">
        <v>8</v>
      </c>
      <c r="C407" s="133">
        <v>41434.07</v>
      </c>
      <c r="D407" s="134">
        <v>60</v>
      </c>
      <c r="E407" s="61">
        <v>-41434.07</v>
      </c>
      <c r="F407" s="62">
        <v>-60</v>
      </c>
      <c r="G407" s="135">
        <f t="shared" si="57"/>
        <v>0</v>
      </c>
      <c r="H407" s="136">
        <f t="shared" si="57"/>
        <v>0</v>
      </c>
    </row>
    <row r="408" spans="1:8" s="64" customFormat="1" ht="11.25" customHeight="1" outlineLevel="2" x14ac:dyDescent="0.2">
      <c r="A408" s="131"/>
      <c r="B408" s="132" t="s">
        <v>9</v>
      </c>
      <c r="C408" s="133">
        <v>41434.07</v>
      </c>
      <c r="D408" s="134">
        <v>60</v>
      </c>
      <c r="E408" s="61">
        <v>-27496.31</v>
      </c>
      <c r="F408" s="62">
        <v>-38</v>
      </c>
      <c r="G408" s="135">
        <f t="shared" si="57"/>
        <v>13937.76</v>
      </c>
      <c r="H408" s="136">
        <f t="shared" si="57"/>
        <v>22</v>
      </c>
    </row>
    <row r="409" spans="1:8" s="64" customFormat="1" ht="11.25" customHeight="1" outlineLevel="2" x14ac:dyDescent="0.2">
      <c r="A409" s="131"/>
      <c r="B409" s="132" t="s">
        <v>10</v>
      </c>
      <c r="C409" s="133">
        <v>41434.07</v>
      </c>
      <c r="D409" s="134">
        <v>60</v>
      </c>
      <c r="E409" s="61">
        <v>-27496.31</v>
      </c>
      <c r="F409" s="62">
        <v>-38</v>
      </c>
      <c r="G409" s="135">
        <f t="shared" si="57"/>
        <v>13937.76</v>
      </c>
      <c r="H409" s="136">
        <f t="shared" si="57"/>
        <v>22</v>
      </c>
    </row>
    <row r="410" spans="1:8" s="64" customFormat="1" ht="11.25" customHeight="1" outlineLevel="2" x14ac:dyDescent="0.2">
      <c r="A410" s="131"/>
      <c r="B410" s="132" t="s">
        <v>11</v>
      </c>
      <c r="C410" s="133">
        <v>37981.230000000003</v>
      </c>
      <c r="D410" s="134">
        <v>55</v>
      </c>
      <c r="E410" s="61">
        <v>-27496.32</v>
      </c>
      <c r="F410" s="62">
        <v>-38</v>
      </c>
      <c r="G410" s="135">
        <f t="shared" si="57"/>
        <v>10484.91</v>
      </c>
      <c r="H410" s="136">
        <f t="shared" si="57"/>
        <v>17</v>
      </c>
    </row>
    <row r="411" spans="1:8" s="64" customFormat="1" ht="13.5" customHeight="1" x14ac:dyDescent="0.2">
      <c r="A411" s="52" t="s">
        <v>151</v>
      </c>
      <c r="B411" s="209" t="s">
        <v>152</v>
      </c>
      <c r="C411" s="210"/>
      <c r="D411" s="210"/>
      <c r="E411" s="210"/>
      <c r="F411" s="210"/>
      <c r="G411" s="210"/>
      <c r="H411" s="211"/>
    </row>
    <row r="412" spans="1:8" s="64" customFormat="1" ht="11.25" customHeight="1" outlineLevel="1" x14ac:dyDescent="0.2">
      <c r="A412" s="53"/>
      <c r="B412" s="54" t="s">
        <v>228</v>
      </c>
      <c r="C412" s="55">
        <f>SUM(C413:C424)</f>
        <v>926830</v>
      </c>
      <c r="D412" s="55">
        <f t="shared" ref="D412:H412" si="58">SUM(D413:D424)</f>
        <v>1325</v>
      </c>
      <c r="E412" s="55">
        <f t="shared" si="58"/>
        <v>-286606.77</v>
      </c>
      <c r="F412" s="56">
        <f t="shared" si="58"/>
        <v>-362</v>
      </c>
      <c r="G412" s="55">
        <f t="shared" si="58"/>
        <v>640223.23</v>
      </c>
      <c r="H412" s="56">
        <f t="shared" si="58"/>
        <v>963</v>
      </c>
    </row>
    <row r="413" spans="1:8" s="64" customFormat="1" ht="11.25" customHeight="1" outlineLevel="2" x14ac:dyDescent="0.2">
      <c r="A413" s="131"/>
      <c r="B413" s="132" t="s">
        <v>14</v>
      </c>
      <c r="C413" s="133">
        <v>76944.38</v>
      </c>
      <c r="D413" s="134">
        <v>110</v>
      </c>
      <c r="E413" s="61">
        <v>-46100.02</v>
      </c>
      <c r="F413" s="62">
        <v>-48</v>
      </c>
      <c r="G413" s="135">
        <f t="shared" ref="G413:H424" si="59">C413+E413</f>
        <v>30844.36</v>
      </c>
      <c r="H413" s="136">
        <f t="shared" si="59"/>
        <v>62</v>
      </c>
    </row>
    <row r="414" spans="1:8" s="64" customFormat="1" ht="11.25" customHeight="1" outlineLevel="2" x14ac:dyDescent="0.2">
      <c r="A414" s="131"/>
      <c r="B414" s="132" t="s">
        <v>15</v>
      </c>
      <c r="C414" s="133">
        <v>76944.38</v>
      </c>
      <c r="D414" s="134">
        <v>110</v>
      </c>
      <c r="E414" s="61">
        <v>-5008.76</v>
      </c>
      <c r="F414" s="62">
        <v>-7</v>
      </c>
      <c r="G414" s="135">
        <f t="shared" si="59"/>
        <v>71935.62</v>
      </c>
      <c r="H414" s="136">
        <f t="shared" si="59"/>
        <v>103</v>
      </c>
    </row>
    <row r="415" spans="1:8" s="64" customFormat="1" ht="11.25" customHeight="1" outlineLevel="2" x14ac:dyDescent="0.2">
      <c r="A415" s="131"/>
      <c r="B415" s="132" t="s">
        <v>16</v>
      </c>
      <c r="C415" s="133">
        <v>76944.38</v>
      </c>
      <c r="D415" s="134">
        <v>110</v>
      </c>
      <c r="E415" s="61">
        <v>0</v>
      </c>
      <c r="F415" s="62">
        <v>0</v>
      </c>
      <c r="G415" s="135">
        <f t="shared" si="59"/>
        <v>76944.38</v>
      </c>
      <c r="H415" s="136">
        <f t="shared" si="59"/>
        <v>110</v>
      </c>
    </row>
    <row r="416" spans="1:8" s="64" customFormat="1" ht="11.25" customHeight="1" outlineLevel="2" x14ac:dyDescent="0.2">
      <c r="A416" s="131"/>
      <c r="B416" s="132" t="s">
        <v>3</v>
      </c>
      <c r="C416" s="133">
        <v>76944.38</v>
      </c>
      <c r="D416" s="134">
        <v>110</v>
      </c>
      <c r="E416" s="61">
        <v>-11025.54</v>
      </c>
      <c r="F416" s="62">
        <v>-13</v>
      </c>
      <c r="G416" s="135">
        <f t="shared" si="59"/>
        <v>65918.84</v>
      </c>
      <c r="H416" s="136">
        <f t="shared" si="59"/>
        <v>97</v>
      </c>
    </row>
    <row r="417" spans="1:8" s="64" customFormat="1" ht="11.25" customHeight="1" outlineLevel="2" x14ac:dyDescent="0.2">
      <c r="A417" s="131"/>
      <c r="B417" s="132" t="s">
        <v>4</v>
      </c>
      <c r="C417" s="133">
        <v>76944.38</v>
      </c>
      <c r="D417" s="134">
        <v>110</v>
      </c>
      <c r="E417" s="61">
        <v>-2157.09</v>
      </c>
      <c r="F417" s="62">
        <v>0</v>
      </c>
      <c r="G417" s="135">
        <f t="shared" si="59"/>
        <v>74787.289999999994</v>
      </c>
      <c r="H417" s="136">
        <f t="shared" si="59"/>
        <v>110</v>
      </c>
    </row>
    <row r="418" spans="1:8" s="64" customFormat="1" ht="11.25" customHeight="1" outlineLevel="2" x14ac:dyDescent="0.2">
      <c r="A418" s="131"/>
      <c r="B418" s="132" t="s">
        <v>5</v>
      </c>
      <c r="C418" s="133">
        <v>76944.38</v>
      </c>
      <c r="D418" s="134">
        <v>110</v>
      </c>
      <c r="E418" s="61">
        <v>-5833.36</v>
      </c>
      <c r="F418" s="62">
        <v>-5</v>
      </c>
      <c r="G418" s="135">
        <f t="shared" si="59"/>
        <v>71111.02</v>
      </c>
      <c r="H418" s="136">
        <f t="shared" si="59"/>
        <v>105</v>
      </c>
    </row>
    <row r="419" spans="1:8" s="64" customFormat="1" ht="11.25" customHeight="1" outlineLevel="2" x14ac:dyDescent="0.2">
      <c r="A419" s="131"/>
      <c r="B419" s="132" t="s">
        <v>6</v>
      </c>
      <c r="C419" s="133">
        <v>76944.38</v>
      </c>
      <c r="D419" s="134">
        <v>110</v>
      </c>
      <c r="E419" s="61">
        <v>-56591.26</v>
      </c>
      <c r="F419" s="62">
        <v>-78</v>
      </c>
      <c r="G419" s="135">
        <f t="shared" si="59"/>
        <v>20353.12</v>
      </c>
      <c r="H419" s="136">
        <f t="shared" si="59"/>
        <v>32</v>
      </c>
    </row>
    <row r="420" spans="1:8" s="64" customFormat="1" ht="11.25" customHeight="1" outlineLevel="2" x14ac:dyDescent="0.2">
      <c r="A420" s="131"/>
      <c r="B420" s="132" t="s">
        <v>7</v>
      </c>
      <c r="C420" s="133">
        <v>76944.38</v>
      </c>
      <c r="D420" s="134">
        <v>110</v>
      </c>
      <c r="E420" s="61">
        <v>-42494.82</v>
      </c>
      <c r="F420" s="62">
        <v>-58</v>
      </c>
      <c r="G420" s="135">
        <f t="shared" si="59"/>
        <v>34449.56</v>
      </c>
      <c r="H420" s="136">
        <f t="shared" si="59"/>
        <v>52</v>
      </c>
    </row>
    <row r="421" spans="1:8" s="64" customFormat="1" ht="11.25" customHeight="1" outlineLevel="2" x14ac:dyDescent="0.2">
      <c r="A421" s="131"/>
      <c r="B421" s="132" t="s">
        <v>8</v>
      </c>
      <c r="C421" s="133">
        <v>76944.38</v>
      </c>
      <c r="D421" s="134">
        <v>110</v>
      </c>
      <c r="E421" s="61">
        <v>-43121.15</v>
      </c>
      <c r="F421" s="62">
        <v>-59</v>
      </c>
      <c r="G421" s="135">
        <f t="shared" si="59"/>
        <v>33823.230000000003</v>
      </c>
      <c r="H421" s="136">
        <f t="shared" si="59"/>
        <v>51</v>
      </c>
    </row>
    <row r="422" spans="1:8" s="64" customFormat="1" ht="11.25" customHeight="1" outlineLevel="2" x14ac:dyDescent="0.2">
      <c r="A422" s="131"/>
      <c r="B422" s="132" t="s">
        <v>9</v>
      </c>
      <c r="C422" s="133">
        <v>76944.38</v>
      </c>
      <c r="D422" s="134">
        <v>110</v>
      </c>
      <c r="E422" s="61">
        <v>-24758.26</v>
      </c>
      <c r="F422" s="62">
        <v>-31</v>
      </c>
      <c r="G422" s="135">
        <f t="shared" si="59"/>
        <v>52186.12</v>
      </c>
      <c r="H422" s="136">
        <f t="shared" si="59"/>
        <v>79</v>
      </c>
    </row>
    <row r="423" spans="1:8" s="64" customFormat="1" ht="11.25" customHeight="1" outlineLevel="2" x14ac:dyDescent="0.2">
      <c r="A423" s="131"/>
      <c r="B423" s="132" t="s">
        <v>10</v>
      </c>
      <c r="C423" s="133">
        <v>76944.38</v>
      </c>
      <c r="D423" s="134">
        <v>110</v>
      </c>
      <c r="E423" s="61">
        <v>-24758.26</v>
      </c>
      <c r="F423" s="62">
        <v>-31</v>
      </c>
      <c r="G423" s="135">
        <f t="shared" si="59"/>
        <v>52186.12</v>
      </c>
      <c r="H423" s="136">
        <f t="shared" si="59"/>
        <v>79</v>
      </c>
    </row>
    <row r="424" spans="1:8" s="64" customFormat="1" ht="11.25" customHeight="1" outlineLevel="2" x14ac:dyDescent="0.2">
      <c r="A424" s="131"/>
      <c r="B424" s="132" t="s">
        <v>11</v>
      </c>
      <c r="C424" s="133">
        <v>80441.820000000007</v>
      </c>
      <c r="D424" s="134">
        <v>115</v>
      </c>
      <c r="E424" s="61">
        <v>-24758.25</v>
      </c>
      <c r="F424" s="62">
        <v>-32</v>
      </c>
      <c r="G424" s="135">
        <f t="shared" si="59"/>
        <v>55683.57</v>
      </c>
      <c r="H424" s="136">
        <f t="shared" si="59"/>
        <v>83</v>
      </c>
    </row>
    <row r="425" spans="1:8" s="64" customFormat="1" ht="13.5" customHeight="1" x14ac:dyDescent="0.2">
      <c r="A425" s="52" t="s">
        <v>206</v>
      </c>
      <c r="B425" s="209" t="s">
        <v>207</v>
      </c>
      <c r="C425" s="210"/>
      <c r="D425" s="210"/>
      <c r="E425" s="210"/>
      <c r="F425" s="210"/>
      <c r="G425" s="210"/>
      <c r="H425" s="211"/>
    </row>
    <row r="426" spans="1:8" s="64" customFormat="1" ht="11.25" customHeight="1" outlineLevel="1" x14ac:dyDescent="0.2">
      <c r="A426" s="53"/>
      <c r="B426" s="54" t="s">
        <v>228</v>
      </c>
      <c r="C426" s="55">
        <f>SUM(C427:C438)</f>
        <v>978987.24</v>
      </c>
      <c r="D426" s="55">
        <f t="shared" ref="D426:H426" si="60">SUM(D427:D438)</f>
        <v>1410</v>
      </c>
      <c r="E426" s="55">
        <f t="shared" si="60"/>
        <v>474057.36</v>
      </c>
      <c r="F426" s="56">
        <f t="shared" si="60"/>
        <v>634</v>
      </c>
      <c r="G426" s="55">
        <f t="shared" si="60"/>
        <v>1453044.6</v>
      </c>
      <c r="H426" s="56">
        <f t="shared" si="60"/>
        <v>2044</v>
      </c>
    </row>
    <row r="427" spans="1:8" s="64" customFormat="1" ht="11.25" customHeight="1" outlineLevel="2" x14ac:dyDescent="0.2">
      <c r="A427" s="131"/>
      <c r="B427" s="132" t="s">
        <v>14</v>
      </c>
      <c r="C427" s="133">
        <v>46525.3</v>
      </c>
      <c r="D427" s="134">
        <v>67</v>
      </c>
      <c r="E427" s="61">
        <v>0</v>
      </c>
      <c r="F427" s="62">
        <v>0</v>
      </c>
      <c r="G427" s="135">
        <f t="shared" ref="G427:H438" si="61">C427+E427</f>
        <v>46525.3</v>
      </c>
      <c r="H427" s="136">
        <f t="shared" si="61"/>
        <v>67</v>
      </c>
    </row>
    <row r="428" spans="1:8" s="64" customFormat="1" ht="11.25" customHeight="1" outlineLevel="2" x14ac:dyDescent="0.2">
      <c r="A428" s="131"/>
      <c r="B428" s="132" t="s">
        <v>15</v>
      </c>
      <c r="C428" s="133">
        <v>46525.3</v>
      </c>
      <c r="D428" s="134">
        <v>67</v>
      </c>
      <c r="E428" s="61">
        <v>0</v>
      </c>
      <c r="F428" s="62">
        <v>0</v>
      </c>
      <c r="G428" s="135">
        <f t="shared" si="61"/>
        <v>46525.3</v>
      </c>
      <c r="H428" s="136">
        <f t="shared" si="61"/>
        <v>67</v>
      </c>
    </row>
    <row r="429" spans="1:8" s="64" customFormat="1" ht="11.25" customHeight="1" outlineLevel="2" x14ac:dyDescent="0.2">
      <c r="A429" s="131"/>
      <c r="B429" s="132" t="s">
        <v>16</v>
      </c>
      <c r="C429" s="133">
        <v>46525.3</v>
      </c>
      <c r="D429" s="134">
        <v>67</v>
      </c>
      <c r="E429" s="61">
        <v>0</v>
      </c>
      <c r="F429" s="62">
        <v>0</v>
      </c>
      <c r="G429" s="135">
        <f t="shared" si="61"/>
        <v>46525.3</v>
      </c>
      <c r="H429" s="136">
        <f t="shared" si="61"/>
        <v>67</v>
      </c>
    </row>
    <row r="430" spans="1:8" s="64" customFormat="1" ht="11.25" customHeight="1" outlineLevel="2" x14ac:dyDescent="0.2">
      <c r="A430" s="131"/>
      <c r="B430" s="132" t="s">
        <v>3</v>
      </c>
      <c r="C430" s="133">
        <v>46525.3</v>
      </c>
      <c r="D430" s="134">
        <v>67</v>
      </c>
      <c r="E430" s="61">
        <v>0</v>
      </c>
      <c r="F430" s="62">
        <v>0</v>
      </c>
      <c r="G430" s="135">
        <f t="shared" si="61"/>
        <v>46525.3</v>
      </c>
      <c r="H430" s="136">
        <f t="shared" si="61"/>
        <v>67</v>
      </c>
    </row>
    <row r="431" spans="1:8" s="64" customFormat="1" ht="11.25" customHeight="1" outlineLevel="2" x14ac:dyDescent="0.2">
      <c r="A431" s="131"/>
      <c r="B431" s="132" t="s">
        <v>4</v>
      </c>
      <c r="C431" s="133">
        <v>46525.3</v>
      </c>
      <c r="D431" s="134">
        <v>67</v>
      </c>
      <c r="E431" s="61">
        <v>0</v>
      </c>
      <c r="F431" s="62">
        <v>0</v>
      </c>
      <c r="G431" s="135">
        <f t="shared" si="61"/>
        <v>46525.3</v>
      </c>
      <c r="H431" s="136">
        <f t="shared" si="61"/>
        <v>67</v>
      </c>
    </row>
    <row r="432" spans="1:8" s="64" customFormat="1" ht="11.25" customHeight="1" outlineLevel="2" x14ac:dyDescent="0.2">
      <c r="A432" s="131"/>
      <c r="B432" s="132" t="s">
        <v>5</v>
      </c>
      <c r="C432" s="133">
        <v>469360.21</v>
      </c>
      <c r="D432" s="134">
        <v>660</v>
      </c>
      <c r="E432" s="61">
        <v>0</v>
      </c>
      <c r="F432" s="62">
        <v>0</v>
      </c>
      <c r="G432" s="135">
        <f t="shared" si="61"/>
        <v>469360.21</v>
      </c>
      <c r="H432" s="136">
        <f t="shared" si="61"/>
        <v>660</v>
      </c>
    </row>
    <row r="433" spans="1:8" s="64" customFormat="1" ht="11.25" customHeight="1" outlineLevel="2" x14ac:dyDescent="0.2">
      <c r="A433" s="131"/>
      <c r="B433" s="132" t="s">
        <v>6</v>
      </c>
      <c r="C433" s="133">
        <v>47151.63</v>
      </c>
      <c r="D433" s="134">
        <v>84</v>
      </c>
      <c r="E433" s="61">
        <v>0</v>
      </c>
      <c r="F433" s="62">
        <v>0</v>
      </c>
      <c r="G433" s="135">
        <f t="shared" si="61"/>
        <v>47151.63</v>
      </c>
      <c r="H433" s="136">
        <f t="shared" si="61"/>
        <v>84</v>
      </c>
    </row>
    <row r="434" spans="1:8" s="64" customFormat="1" ht="11.25" customHeight="1" outlineLevel="2" x14ac:dyDescent="0.2">
      <c r="A434" s="131"/>
      <c r="B434" s="132" t="s">
        <v>7</v>
      </c>
      <c r="C434" s="133">
        <v>46525.3</v>
      </c>
      <c r="D434" s="134">
        <v>67</v>
      </c>
      <c r="E434" s="61">
        <v>0</v>
      </c>
      <c r="F434" s="62">
        <v>0</v>
      </c>
      <c r="G434" s="135">
        <f t="shared" si="61"/>
        <v>46525.3</v>
      </c>
      <c r="H434" s="136">
        <f t="shared" si="61"/>
        <v>67</v>
      </c>
    </row>
    <row r="435" spans="1:8" s="64" customFormat="1" ht="11.25" customHeight="1" outlineLevel="2" x14ac:dyDescent="0.2">
      <c r="A435" s="131"/>
      <c r="B435" s="132" t="s">
        <v>8</v>
      </c>
      <c r="C435" s="133">
        <v>46525.3</v>
      </c>
      <c r="D435" s="134">
        <v>67</v>
      </c>
      <c r="E435" s="61">
        <v>247594.51</v>
      </c>
      <c r="F435" s="62">
        <v>320</v>
      </c>
      <c r="G435" s="135">
        <f t="shared" si="61"/>
        <v>294119.81</v>
      </c>
      <c r="H435" s="136">
        <f t="shared" si="61"/>
        <v>387</v>
      </c>
    </row>
    <row r="436" spans="1:8" s="64" customFormat="1" ht="11.25" customHeight="1" outlineLevel="2" x14ac:dyDescent="0.2">
      <c r="A436" s="131"/>
      <c r="B436" s="132" t="s">
        <v>9</v>
      </c>
      <c r="C436" s="133">
        <v>46525.3</v>
      </c>
      <c r="D436" s="134">
        <v>67</v>
      </c>
      <c r="E436" s="61">
        <v>75487.62</v>
      </c>
      <c r="F436" s="62">
        <v>105</v>
      </c>
      <c r="G436" s="135">
        <f t="shared" si="61"/>
        <v>122012.92</v>
      </c>
      <c r="H436" s="136">
        <f t="shared" si="61"/>
        <v>172</v>
      </c>
    </row>
    <row r="437" spans="1:8" s="64" customFormat="1" ht="11.25" customHeight="1" outlineLevel="2" x14ac:dyDescent="0.2">
      <c r="A437" s="131"/>
      <c r="B437" s="132" t="s">
        <v>10</v>
      </c>
      <c r="C437" s="133">
        <v>46525.3</v>
      </c>
      <c r="D437" s="134">
        <v>67</v>
      </c>
      <c r="E437" s="61">
        <v>75487.62</v>
      </c>
      <c r="F437" s="62">
        <v>105</v>
      </c>
      <c r="G437" s="135">
        <f t="shared" si="61"/>
        <v>122012.92</v>
      </c>
      <c r="H437" s="136">
        <f t="shared" si="61"/>
        <v>172</v>
      </c>
    </row>
    <row r="438" spans="1:8" s="64" customFormat="1" ht="11.25" customHeight="1" outlineLevel="2" x14ac:dyDescent="0.2">
      <c r="A438" s="131"/>
      <c r="B438" s="132" t="s">
        <v>11</v>
      </c>
      <c r="C438" s="133">
        <v>43747.7</v>
      </c>
      <c r="D438" s="134">
        <v>63</v>
      </c>
      <c r="E438" s="61">
        <v>75487.61</v>
      </c>
      <c r="F438" s="62">
        <v>104</v>
      </c>
      <c r="G438" s="135">
        <f t="shared" si="61"/>
        <v>119235.31</v>
      </c>
      <c r="H438" s="136">
        <f t="shared" si="61"/>
        <v>167</v>
      </c>
    </row>
    <row r="439" spans="1:8" s="64" customFormat="1" ht="13.5" customHeight="1" x14ac:dyDescent="0.2">
      <c r="A439" s="52" t="s">
        <v>212</v>
      </c>
      <c r="B439" s="209" t="s">
        <v>213</v>
      </c>
      <c r="C439" s="210"/>
      <c r="D439" s="210"/>
      <c r="E439" s="210"/>
      <c r="F439" s="210"/>
      <c r="G439" s="210"/>
      <c r="H439" s="211"/>
    </row>
    <row r="440" spans="1:8" s="64" customFormat="1" ht="11.25" customHeight="1" outlineLevel="1" x14ac:dyDescent="0.2">
      <c r="A440" s="53"/>
      <c r="B440" s="54" t="s">
        <v>228</v>
      </c>
      <c r="C440" s="55">
        <f>SUM(C441:C452)</f>
        <v>366448</v>
      </c>
      <c r="D440" s="55">
        <f t="shared" ref="D440:H440" si="62">SUM(D441:D452)</f>
        <v>530</v>
      </c>
      <c r="E440" s="55">
        <f t="shared" si="62"/>
        <v>-156897.31</v>
      </c>
      <c r="F440" s="56">
        <f t="shared" si="62"/>
        <v>-229</v>
      </c>
      <c r="G440" s="55">
        <f t="shared" si="62"/>
        <v>209550.69</v>
      </c>
      <c r="H440" s="56">
        <f t="shared" si="62"/>
        <v>301</v>
      </c>
    </row>
    <row r="441" spans="1:8" s="64" customFormat="1" ht="11.25" customHeight="1" outlineLevel="2" x14ac:dyDescent="0.2">
      <c r="A441" s="131"/>
      <c r="B441" s="132" t="s">
        <v>14</v>
      </c>
      <c r="C441" s="133">
        <v>30422.1</v>
      </c>
      <c r="D441" s="134">
        <v>44</v>
      </c>
      <c r="E441" s="61">
        <v>-21087.81</v>
      </c>
      <c r="F441" s="62">
        <v>-31</v>
      </c>
      <c r="G441" s="135">
        <f t="shared" ref="G441:H452" si="63">C441+E441</f>
        <v>9334.2900000000009</v>
      </c>
      <c r="H441" s="136">
        <f t="shared" si="63"/>
        <v>13</v>
      </c>
    </row>
    <row r="442" spans="1:8" s="64" customFormat="1" ht="11.25" customHeight="1" outlineLevel="2" x14ac:dyDescent="0.2">
      <c r="A442" s="131"/>
      <c r="B442" s="132" t="s">
        <v>15</v>
      </c>
      <c r="C442" s="133">
        <v>30422.1</v>
      </c>
      <c r="D442" s="134">
        <v>44</v>
      </c>
      <c r="E442" s="61">
        <v>-8645.85</v>
      </c>
      <c r="F442" s="62">
        <v>-13</v>
      </c>
      <c r="G442" s="135">
        <f t="shared" si="63"/>
        <v>21776.25</v>
      </c>
      <c r="H442" s="136">
        <f t="shared" si="63"/>
        <v>31</v>
      </c>
    </row>
    <row r="443" spans="1:8" s="64" customFormat="1" ht="11.25" customHeight="1" outlineLevel="2" x14ac:dyDescent="0.2">
      <c r="A443" s="131"/>
      <c r="B443" s="132" t="s">
        <v>16</v>
      </c>
      <c r="C443" s="133">
        <v>30422.1</v>
      </c>
      <c r="D443" s="134">
        <v>44</v>
      </c>
      <c r="E443" s="61">
        <v>0</v>
      </c>
      <c r="F443" s="62">
        <v>0</v>
      </c>
      <c r="G443" s="135">
        <f t="shared" si="63"/>
        <v>30422.1</v>
      </c>
      <c r="H443" s="136">
        <f t="shared" si="63"/>
        <v>44</v>
      </c>
    </row>
    <row r="444" spans="1:8" s="64" customFormat="1" ht="11.25" customHeight="1" outlineLevel="2" x14ac:dyDescent="0.2">
      <c r="A444" s="131"/>
      <c r="B444" s="132" t="s">
        <v>3</v>
      </c>
      <c r="C444" s="133">
        <v>30422.1</v>
      </c>
      <c r="D444" s="134">
        <v>44</v>
      </c>
      <c r="E444" s="61">
        <v>-5161.42</v>
      </c>
      <c r="F444" s="62">
        <v>-8</v>
      </c>
      <c r="G444" s="135">
        <f t="shared" si="63"/>
        <v>25260.68</v>
      </c>
      <c r="H444" s="136">
        <f t="shared" si="63"/>
        <v>36</v>
      </c>
    </row>
    <row r="445" spans="1:8" s="64" customFormat="1" ht="11.25" customHeight="1" outlineLevel="2" x14ac:dyDescent="0.2">
      <c r="A445" s="131"/>
      <c r="B445" s="132" t="s">
        <v>4</v>
      </c>
      <c r="C445" s="133">
        <v>30422.1</v>
      </c>
      <c r="D445" s="134">
        <v>44</v>
      </c>
      <c r="E445" s="61">
        <v>-15563.88</v>
      </c>
      <c r="F445" s="62">
        <v>-22</v>
      </c>
      <c r="G445" s="135">
        <f t="shared" si="63"/>
        <v>14858.22</v>
      </c>
      <c r="H445" s="136">
        <f t="shared" si="63"/>
        <v>22</v>
      </c>
    </row>
    <row r="446" spans="1:8" s="64" customFormat="1" ht="11.25" customHeight="1" outlineLevel="2" x14ac:dyDescent="0.2">
      <c r="A446" s="131"/>
      <c r="B446" s="132" t="s">
        <v>5</v>
      </c>
      <c r="C446" s="133">
        <v>30422.1</v>
      </c>
      <c r="D446" s="134">
        <v>44</v>
      </c>
      <c r="E446" s="61">
        <v>-13958.4</v>
      </c>
      <c r="F446" s="62">
        <v>-20</v>
      </c>
      <c r="G446" s="135">
        <f t="shared" si="63"/>
        <v>16463.7</v>
      </c>
      <c r="H446" s="136">
        <f t="shared" si="63"/>
        <v>24</v>
      </c>
    </row>
    <row r="447" spans="1:8" s="64" customFormat="1" ht="11.25" customHeight="1" outlineLevel="2" x14ac:dyDescent="0.2">
      <c r="A447" s="131"/>
      <c r="B447" s="132" t="s">
        <v>6</v>
      </c>
      <c r="C447" s="133">
        <v>30422.1</v>
      </c>
      <c r="D447" s="134">
        <v>44</v>
      </c>
      <c r="E447" s="61">
        <v>-15645.59</v>
      </c>
      <c r="F447" s="62">
        <v>-23</v>
      </c>
      <c r="G447" s="135">
        <f t="shared" si="63"/>
        <v>14776.51</v>
      </c>
      <c r="H447" s="136">
        <f t="shared" si="63"/>
        <v>21</v>
      </c>
    </row>
    <row r="448" spans="1:8" s="64" customFormat="1" ht="11.25" customHeight="1" outlineLevel="2" x14ac:dyDescent="0.2">
      <c r="A448" s="131"/>
      <c r="B448" s="132" t="s">
        <v>7</v>
      </c>
      <c r="C448" s="133">
        <v>30422.1</v>
      </c>
      <c r="D448" s="134">
        <v>44</v>
      </c>
      <c r="E448" s="61">
        <v>-21361.87</v>
      </c>
      <c r="F448" s="62">
        <v>-31</v>
      </c>
      <c r="G448" s="135">
        <f t="shared" si="63"/>
        <v>9060.23</v>
      </c>
      <c r="H448" s="136">
        <f t="shared" si="63"/>
        <v>13</v>
      </c>
    </row>
    <row r="449" spans="1:8" s="64" customFormat="1" ht="11.25" customHeight="1" outlineLevel="2" x14ac:dyDescent="0.2">
      <c r="A449" s="131"/>
      <c r="B449" s="132" t="s">
        <v>8</v>
      </c>
      <c r="C449" s="133">
        <v>30422.1</v>
      </c>
      <c r="D449" s="134">
        <v>44</v>
      </c>
      <c r="E449" s="61">
        <v>-15211.06</v>
      </c>
      <c r="F449" s="62">
        <v>-22</v>
      </c>
      <c r="G449" s="135">
        <f t="shared" si="63"/>
        <v>15211.04</v>
      </c>
      <c r="H449" s="136">
        <f t="shared" si="63"/>
        <v>22</v>
      </c>
    </row>
    <row r="450" spans="1:8" s="64" customFormat="1" ht="11.25" customHeight="1" outlineLevel="2" x14ac:dyDescent="0.2">
      <c r="A450" s="131"/>
      <c r="B450" s="132" t="s">
        <v>9</v>
      </c>
      <c r="C450" s="133">
        <v>30422.1</v>
      </c>
      <c r="D450" s="134">
        <v>44</v>
      </c>
      <c r="E450" s="61">
        <v>-13420.48</v>
      </c>
      <c r="F450" s="62">
        <v>-20</v>
      </c>
      <c r="G450" s="135">
        <f t="shared" si="63"/>
        <v>17001.62</v>
      </c>
      <c r="H450" s="136">
        <f t="shared" si="63"/>
        <v>24</v>
      </c>
    </row>
    <row r="451" spans="1:8" s="64" customFormat="1" ht="11.25" customHeight="1" outlineLevel="2" x14ac:dyDescent="0.2">
      <c r="A451" s="131"/>
      <c r="B451" s="132" t="s">
        <v>10</v>
      </c>
      <c r="C451" s="133">
        <v>30422.1</v>
      </c>
      <c r="D451" s="134">
        <v>44</v>
      </c>
      <c r="E451" s="61">
        <v>-13420.48</v>
      </c>
      <c r="F451" s="62">
        <v>-20</v>
      </c>
      <c r="G451" s="135">
        <f t="shared" si="63"/>
        <v>17001.62</v>
      </c>
      <c r="H451" s="136">
        <f t="shared" si="63"/>
        <v>24</v>
      </c>
    </row>
    <row r="452" spans="1:8" s="64" customFormat="1" ht="11.25" customHeight="1" outlineLevel="2" x14ac:dyDescent="0.2">
      <c r="A452" s="131"/>
      <c r="B452" s="132" t="s">
        <v>11</v>
      </c>
      <c r="C452" s="133">
        <v>31804.9</v>
      </c>
      <c r="D452" s="134">
        <v>46</v>
      </c>
      <c r="E452" s="61">
        <v>-13420.47</v>
      </c>
      <c r="F452" s="62">
        <v>-19</v>
      </c>
      <c r="G452" s="135">
        <f t="shared" si="63"/>
        <v>18384.43</v>
      </c>
      <c r="H452" s="136">
        <f t="shared" si="63"/>
        <v>27</v>
      </c>
    </row>
    <row r="453" spans="1:8" s="64" customFormat="1" ht="13.5" customHeight="1" x14ac:dyDescent="0.2">
      <c r="A453" s="52" t="s">
        <v>216</v>
      </c>
      <c r="B453" s="209" t="s">
        <v>217</v>
      </c>
      <c r="C453" s="210"/>
      <c r="D453" s="210"/>
      <c r="E453" s="210"/>
      <c r="F453" s="210"/>
      <c r="G453" s="210"/>
      <c r="H453" s="211"/>
    </row>
    <row r="454" spans="1:8" s="64" customFormat="1" ht="11.25" customHeight="1" outlineLevel="1" x14ac:dyDescent="0.2">
      <c r="A454" s="53"/>
      <c r="B454" s="54" t="s">
        <v>228</v>
      </c>
      <c r="C454" s="55">
        <f>SUM(C455:C466)</f>
        <v>135341</v>
      </c>
      <c r="D454" s="55">
        <f t="shared" ref="D454:H454" si="64">SUM(D455:D466)</f>
        <v>190</v>
      </c>
      <c r="E454" s="55">
        <f t="shared" si="64"/>
        <v>-135341</v>
      </c>
      <c r="F454" s="56">
        <f t="shared" si="64"/>
        <v>-190</v>
      </c>
      <c r="G454" s="55">
        <f t="shared" si="64"/>
        <v>0</v>
      </c>
      <c r="H454" s="56">
        <f t="shared" si="64"/>
        <v>0</v>
      </c>
    </row>
    <row r="455" spans="1:8" s="64" customFormat="1" ht="11.25" customHeight="1" outlineLevel="2" x14ac:dyDescent="0.2">
      <c r="A455" s="131"/>
      <c r="B455" s="132" t="s">
        <v>14</v>
      </c>
      <c r="C455" s="133">
        <v>11397.14</v>
      </c>
      <c r="D455" s="134">
        <v>16</v>
      </c>
      <c r="E455" s="61">
        <v>-11397.14</v>
      </c>
      <c r="F455" s="62">
        <v>-16</v>
      </c>
      <c r="G455" s="135">
        <f t="shared" ref="G455:H466" si="65">C455+E455</f>
        <v>0</v>
      </c>
      <c r="H455" s="136">
        <f t="shared" si="65"/>
        <v>0</v>
      </c>
    </row>
    <row r="456" spans="1:8" s="64" customFormat="1" ht="11.25" customHeight="1" outlineLevel="2" x14ac:dyDescent="0.2">
      <c r="A456" s="131"/>
      <c r="B456" s="132" t="s">
        <v>15</v>
      </c>
      <c r="C456" s="133">
        <v>11397.14</v>
      </c>
      <c r="D456" s="134">
        <v>16</v>
      </c>
      <c r="E456" s="61">
        <v>-11397.14</v>
      </c>
      <c r="F456" s="62">
        <v>-16</v>
      </c>
      <c r="G456" s="135">
        <f t="shared" si="65"/>
        <v>0</v>
      </c>
      <c r="H456" s="136">
        <f t="shared" si="65"/>
        <v>0</v>
      </c>
    </row>
    <row r="457" spans="1:8" s="64" customFormat="1" ht="11.25" customHeight="1" outlineLevel="2" x14ac:dyDescent="0.2">
      <c r="A457" s="131"/>
      <c r="B457" s="132" t="s">
        <v>16</v>
      </c>
      <c r="C457" s="133">
        <v>11397.14</v>
      </c>
      <c r="D457" s="134">
        <v>16</v>
      </c>
      <c r="E457" s="61">
        <v>-11397.14</v>
      </c>
      <c r="F457" s="62">
        <v>-16</v>
      </c>
      <c r="G457" s="135">
        <f t="shared" si="65"/>
        <v>0</v>
      </c>
      <c r="H457" s="136">
        <f t="shared" si="65"/>
        <v>0</v>
      </c>
    </row>
    <row r="458" spans="1:8" s="64" customFormat="1" ht="11.25" customHeight="1" outlineLevel="2" x14ac:dyDescent="0.2">
      <c r="A458" s="131"/>
      <c r="B458" s="132" t="s">
        <v>3</v>
      </c>
      <c r="C458" s="133">
        <v>11397.14</v>
      </c>
      <c r="D458" s="134">
        <v>16</v>
      </c>
      <c r="E458" s="61">
        <v>-11397.14</v>
      </c>
      <c r="F458" s="62">
        <v>-16</v>
      </c>
      <c r="G458" s="135">
        <f t="shared" si="65"/>
        <v>0</v>
      </c>
      <c r="H458" s="136">
        <f t="shared" si="65"/>
        <v>0</v>
      </c>
    </row>
    <row r="459" spans="1:8" s="64" customFormat="1" ht="11.25" customHeight="1" outlineLevel="2" x14ac:dyDescent="0.2">
      <c r="A459" s="131"/>
      <c r="B459" s="132" t="s">
        <v>4</v>
      </c>
      <c r="C459" s="133">
        <v>11397.14</v>
      </c>
      <c r="D459" s="134">
        <v>16</v>
      </c>
      <c r="E459" s="61">
        <v>-11397.14</v>
      </c>
      <c r="F459" s="62">
        <v>-16</v>
      </c>
      <c r="G459" s="135">
        <f t="shared" si="65"/>
        <v>0</v>
      </c>
      <c r="H459" s="136">
        <f t="shared" si="65"/>
        <v>0</v>
      </c>
    </row>
    <row r="460" spans="1:8" s="64" customFormat="1" ht="11.25" customHeight="1" outlineLevel="2" x14ac:dyDescent="0.2">
      <c r="A460" s="131"/>
      <c r="B460" s="132" t="s">
        <v>5</v>
      </c>
      <c r="C460" s="133">
        <v>11397.14</v>
      </c>
      <c r="D460" s="134">
        <v>16</v>
      </c>
      <c r="E460" s="61">
        <v>-11397.14</v>
      </c>
      <c r="F460" s="62">
        <v>-16</v>
      </c>
      <c r="G460" s="135">
        <f t="shared" si="65"/>
        <v>0</v>
      </c>
      <c r="H460" s="136">
        <f t="shared" si="65"/>
        <v>0</v>
      </c>
    </row>
    <row r="461" spans="1:8" s="64" customFormat="1" ht="11.25" customHeight="1" outlineLevel="2" x14ac:dyDescent="0.2">
      <c r="A461" s="131"/>
      <c r="B461" s="132" t="s">
        <v>6</v>
      </c>
      <c r="C461" s="133">
        <v>11397.14</v>
      </c>
      <c r="D461" s="134">
        <v>16</v>
      </c>
      <c r="E461" s="61">
        <v>-11397.14</v>
      </c>
      <c r="F461" s="62">
        <v>-16</v>
      </c>
      <c r="G461" s="135">
        <f t="shared" si="65"/>
        <v>0</v>
      </c>
      <c r="H461" s="136">
        <f t="shared" si="65"/>
        <v>0</v>
      </c>
    </row>
    <row r="462" spans="1:8" s="64" customFormat="1" ht="11.25" customHeight="1" outlineLevel="2" x14ac:dyDescent="0.2">
      <c r="A462" s="131"/>
      <c r="B462" s="132" t="s">
        <v>7</v>
      </c>
      <c r="C462" s="133">
        <v>11397.14</v>
      </c>
      <c r="D462" s="134">
        <v>16</v>
      </c>
      <c r="E462" s="61">
        <v>-11397.14</v>
      </c>
      <c r="F462" s="62">
        <v>-16</v>
      </c>
      <c r="G462" s="135">
        <f t="shared" si="65"/>
        <v>0</v>
      </c>
      <c r="H462" s="136">
        <f t="shared" si="65"/>
        <v>0</v>
      </c>
    </row>
    <row r="463" spans="1:8" s="64" customFormat="1" ht="11.25" customHeight="1" outlineLevel="2" x14ac:dyDescent="0.2">
      <c r="A463" s="131"/>
      <c r="B463" s="132" t="s">
        <v>8</v>
      </c>
      <c r="C463" s="133">
        <v>11397.14</v>
      </c>
      <c r="D463" s="134">
        <v>16</v>
      </c>
      <c r="E463" s="61">
        <v>-11397.14</v>
      </c>
      <c r="F463" s="62">
        <v>-16</v>
      </c>
      <c r="G463" s="135">
        <f t="shared" si="65"/>
        <v>0</v>
      </c>
      <c r="H463" s="136">
        <f t="shared" si="65"/>
        <v>0</v>
      </c>
    </row>
    <row r="464" spans="1:8" s="64" customFormat="1" ht="11.25" customHeight="1" outlineLevel="2" x14ac:dyDescent="0.2">
      <c r="A464" s="131"/>
      <c r="B464" s="132" t="s">
        <v>9</v>
      </c>
      <c r="C464" s="133">
        <v>11397.14</v>
      </c>
      <c r="D464" s="134">
        <v>16</v>
      </c>
      <c r="E464" s="61">
        <v>-11397.14</v>
      </c>
      <c r="F464" s="62">
        <v>-16</v>
      </c>
      <c r="G464" s="135">
        <f t="shared" si="65"/>
        <v>0</v>
      </c>
      <c r="H464" s="136">
        <f t="shared" si="65"/>
        <v>0</v>
      </c>
    </row>
    <row r="465" spans="1:8" s="64" customFormat="1" ht="11.25" customHeight="1" outlineLevel="2" x14ac:dyDescent="0.2">
      <c r="A465" s="131"/>
      <c r="B465" s="132" t="s">
        <v>10</v>
      </c>
      <c r="C465" s="133">
        <v>11397.14</v>
      </c>
      <c r="D465" s="134">
        <v>16</v>
      </c>
      <c r="E465" s="61">
        <v>-11397.14</v>
      </c>
      <c r="F465" s="62">
        <v>-16</v>
      </c>
      <c r="G465" s="135">
        <f t="shared" si="65"/>
        <v>0</v>
      </c>
      <c r="H465" s="136">
        <f t="shared" si="65"/>
        <v>0</v>
      </c>
    </row>
    <row r="466" spans="1:8" s="64" customFormat="1" ht="11.25" customHeight="1" outlineLevel="2" x14ac:dyDescent="0.2">
      <c r="A466" s="131"/>
      <c r="B466" s="132" t="s">
        <v>11</v>
      </c>
      <c r="C466" s="133">
        <v>9972.4599999999991</v>
      </c>
      <c r="D466" s="134">
        <v>14</v>
      </c>
      <c r="E466" s="61">
        <v>-9972.4599999999991</v>
      </c>
      <c r="F466" s="62">
        <v>-14</v>
      </c>
      <c r="G466" s="135">
        <f t="shared" si="65"/>
        <v>0</v>
      </c>
      <c r="H466" s="136">
        <f t="shared" si="65"/>
        <v>0</v>
      </c>
    </row>
    <row r="467" spans="1:8" s="64" customFormat="1" ht="13.5" customHeight="1" x14ac:dyDescent="0.2">
      <c r="A467" s="52" t="s">
        <v>218</v>
      </c>
      <c r="B467" s="209" t="s">
        <v>219</v>
      </c>
      <c r="C467" s="210"/>
      <c r="D467" s="210"/>
      <c r="E467" s="210"/>
      <c r="F467" s="210"/>
      <c r="G467" s="210"/>
      <c r="H467" s="211"/>
    </row>
    <row r="468" spans="1:8" s="64" customFormat="1" ht="11.25" customHeight="1" outlineLevel="1" x14ac:dyDescent="0.2">
      <c r="A468" s="53"/>
      <c r="B468" s="54" t="s">
        <v>228</v>
      </c>
      <c r="C468" s="55">
        <f>SUM(C469:C480)</f>
        <v>186446</v>
      </c>
      <c r="D468" s="55">
        <f t="shared" ref="D468:H468" si="66">SUM(D469:D480)</f>
        <v>260</v>
      </c>
      <c r="E468" s="55">
        <f t="shared" si="66"/>
        <v>-186446</v>
      </c>
      <c r="F468" s="56">
        <f t="shared" si="66"/>
        <v>-260</v>
      </c>
      <c r="G468" s="55">
        <f t="shared" si="66"/>
        <v>0</v>
      </c>
      <c r="H468" s="56">
        <f t="shared" si="66"/>
        <v>0</v>
      </c>
    </row>
    <row r="469" spans="1:8" s="64" customFormat="1" ht="11.25" customHeight="1" outlineLevel="2" x14ac:dyDescent="0.2">
      <c r="A469" s="131"/>
      <c r="B469" s="132" t="s">
        <v>14</v>
      </c>
      <c r="C469" s="133">
        <v>15776.2</v>
      </c>
      <c r="D469" s="134">
        <v>22</v>
      </c>
      <c r="E469" s="61">
        <v>-15776.2</v>
      </c>
      <c r="F469" s="62">
        <v>-22</v>
      </c>
      <c r="G469" s="135">
        <f t="shared" ref="G469:H480" si="67">C469+E469</f>
        <v>0</v>
      </c>
      <c r="H469" s="136">
        <f t="shared" si="67"/>
        <v>0</v>
      </c>
    </row>
    <row r="470" spans="1:8" s="64" customFormat="1" ht="11.25" customHeight="1" outlineLevel="2" x14ac:dyDescent="0.2">
      <c r="A470" s="131"/>
      <c r="B470" s="132" t="s">
        <v>15</v>
      </c>
      <c r="C470" s="133">
        <v>15776.2</v>
      </c>
      <c r="D470" s="134">
        <v>22</v>
      </c>
      <c r="E470" s="61">
        <v>-15776.2</v>
      </c>
      <c r="F470" s="62">
        <v>-22</v>
      </c>
      <c r="G470" s="135">
        <f t="shared" si="67"/>
        <v>0</v>
      </c>
      <c r="H470" s="136">
        <f t="shared" si="67"/>
        <v>0</v>
      </c>
    </row>
    <row r="471" spans="1:8" s="64" customFormat="1" ht="11.25" customHeight="1" outlineLevel="2" x14ac:dyDescent="0.2">
      <c r="A471" s="131"/>
      <c r="B471" s="132" t="s">
        <v>16</v>
      </c>
      <c r="C471" s="133">
        <v>15776.2</v>
      </c>
      <c r="D471" s="134">
        <v>22</v>
      </c>
      <c r="E471" s="61">
        <v>-15776.2</v>
      </c>
      <c r="F471" s="62">
        <v>-22</v>
      </c>
      <c r="G471" s="135">
        <f t="shared" si="67"/>
        <v>0</v>
      </c>
      <c r="H471" s="136">
        <f t="shared" si="67"/>
        <v>0</v>
      </c>
    </row>
    <row r="472" spans="1:8" s="64" customFormat="1" ht="11.25" customHeight="1" outlineLevel="2" x14ac:dyDescent="0.2">
      <c r="A472" s="131"/>
      <c r="B472" s="132" t="s">
        <v>3</v>
      </c>
      <c r="C472" s="133">
        <v>15776.2</v>
      </c>
      <c r="D472" s="134">
        <v>22</v>
      </c>
      <c r="E472" s="61">
        <v>-15776.2</v>
      </c>
      <c r="F472" s="62">
        <v>-22</v>
      </c>
      <c r="G472" s="135">
        <f t="shared" si="67"/>
        <v>0</v>
      </c>
      <c r="H472" s="136">
        <f t="shared" si="67"/>
        <v>0</v>
      </c>
    </row>
    <row r="473" spans="1:8" s="64" customFormat="1" ht="11.25" customHeight="1" outlineLevel="2" x14ac:dyDescent="0.2">
      <c r="A473" s="131"/>
      <c r="B473" s="132" t="s">
        <v>4</v>
      </c>
      <c r="C473" s="133">
        <v>15776.2</v>
      </c>
      <c r="D473" s="134">
        <v>22</v>
      </c>
      <c r="E473" s="61">
        <v>-15776.2</v>
      </c>
      <c r="F473" s="62">
        <v>-22</v>
      </c>
      <c r="G473" s="135">
        <f t="shared" si="67"/>
        <v>0</v>
      </c>
      <c r="H473" s="136">
        <f t="shared" si="67"/>
        <v>0</v>
      </c>
    </row>
    <row r="474" spans="1:8" s="64" customFormat="1" ht="11.25" customHeight="1" outlineLevel="2" x14ac:dyDescent="0.2">
      <c r="A474" s="131"/>
      <c r="B474" s="132" t="s">
        <v>5</v>
      </c>
      <c r="C474" s="133">
        <v>15776.2</v>
      </c>
      <c r="D474" s="134">
        <v>22</v>
      </c>
      <c r="E474" s="61">
        <v>-15776.2</v>
      </c>
      <c r="F474" s="62">
        <v>-22</v>
      </c>
      <c r="G474" s="135">
        <f t="shared" si="67"/>
        <v>0</v>
      </c>
      <c r="H474" s="136">
        <f t="shared" si="67"/>
        <v>0</v>
      </c>
    </row>
    <row r="475" spans="1:8" s="64" customFormat="1" ht="11.25" customHeight="1" outlineLevel="2" x14ac:dyDescent="0.2">
      <c r="A475" s="131"/>
      <c r="B475" s="132" t="s">
        <v>6</v>
      </c>
      <c r="C475" s="133">
        <v>15776.2</v>
      </c>
      <c r="D475" s="134">
        <v>22</v>
      </c>
      <c r="E475" s="61">
        <v>-15776.2</v>
      </c>
      <c r="F475" s="62">
        <v>-22</v>
      </c>
      <c r="G475" s="135">
        <f t="shared" si="67"/>
        <v>0</v>
      </c>
      <c r="H475" s="136">
        <f t="shared" si="67"/>
        <v>0</v>
      </c>
    </row>
    <row r="476" spans="1:8" s="64" customFormat="1" ht="11.25" customHeight="1" outlineLevel="2" x14ac:dyDescent="0.2">
      <c r="A476" s="131"/>
      <c r="B476" s="132" t="s">
        <v>7</v>
      </c>
      <c r="C476" s="133">
        <v>15776.2</v>
      </c>
      <c r="D476" s="134">
        <v>22</v>
      </c>
      <c r="E476" s="61">
        <v>-15776.2</v>
      </c>
      <c r="F476" s="62">
        <v>-22</v>
      </c>
      <c r="G476" s="135">
        <f t="shared" si="67"/>
        <v>0</v>
      </c>
      <c r="H476" s="136">
        <f t="shared" si="67"/>
        <v>0</v>
      </c>
    </row>
    <row r="477" spans="1:8" s="64" customFormat="1" ht="11.25" customHeight="1" outlineLevel="2" x14ac:dyDescent="0.2">
      <c r="A477" s="131"/>
      <c r="B477" s="132" t="s">
        <v>8</v>
      </c>
      <c r="C477" s="133">
        <v>15776.2</v>
      </c>
      <c r="D477" s="134">
        <v>22</v>
      </c>
      <c r="E477" s="61">
        <v>-15776.2</v>
      </c>
      <c r="F477" s="62">
        <v>-22</v>
      </c>
      <c r="G477" s="135">
        <f t="shared" si="67"/>
        <v>0</v>
      </c>
      <c r="H477" s="136">
        <f t="shared" si="67"/>
        <v>0</v>
      </c>
    </row>
    <row r="478" spans="1:8" s="64" customFormat="1" ht="11.25" customHeight="1" outlineLevel="2" x14ac:dyDescent="0.2">
      <c r="A478" s="131"/>
      <c r="B478" s="132" t="s">
        <v>9</v>
      </c>
      <c r="C478" s="133">
        <v>15776.2</v>
      </c>
      <c r="D478" s="134">
        <v>22</v>
      </c>
      <c r="E478" s="61">
        <v>-15776.2</v>
      </c>
      <c r="F478" s="62">
        <v>-22</v>
      </c>
      <c r="G478" s="135">
        <f t="shared" si="67"/>
        <v>0</v>
      </c>
      <c r="H478" s="136">
        <f t="shared" si="67"/>
        <v>0</v>
      </c>
    </row>
    <row r="479" spans="1:8" s="64" customFormat="1" ht="11.25" customHeight="1" outlineLevel="2" x14ac:dyDescent="0.2">
      <c r="A479" s="131"/>
      <c r="B479" s="132" t="s">
        <v>10</v>
      </c>
      <c r="C479" s="133">
        <v>15776.2</v>
      </c>
      <c r="D479" s="134">
        <v>22</v>
      </c>
      <c r="E479" s="61">
        <v>-15776.2</v>
      </c>
      <c r="F479" s="62">
        <v>-22</v>
      </c>
      <c r="G479" s="135">
        <f t="shared" si="67"/>
        <v>0</v>
      </c>
      <c r="H479" s="136">
        <f t="shared" si="67"/>
        <v>0</v>
      </c>
    </row>
    <row r="480" spans="1:8" s="64" customFormat="1" ht="11.25" customHeight="1" outlineLevel="2" x14ac:dyDescent="0.2">
      <c r="A480" s="131"/>
      <c r="B480" s="132" t="s">
        <v>11</v>
      </c>
      <c r="C480" s="133">
        <v>12907.8</v>
      </c>
      <c r="D480" s="134">
        <v>18</v>
      </c>
      <c r="E480" s="61">
        <v>-12907.8</v>
      </c>
      <c r="F480" s="62">
        <v>-18</v>
      </c>
      <c r="G480" s="135">
        <f t="shared" si="67"/>
        <v>0</v>
      </c>
      <c r="H480" s="136">
        <f t="shared" si="67"/>
        <v>0</v>
      </c>
    </row>
    <row r="481" spans="1:8" ht="11.25" customHeight="1" x14ac:dyDescent="0.2">
      <c r="A481" s="138"/>
      <c r="B481" s="139" t="s">
        <v>235</v>
      </c>
      <c r="C481" s="140"/>
      <c r="D481" s="141"/>
      <c r="E481" s="140">
        <f>E468+E454+E440+E426+E412+E398+E384+E370+E356+E342+E328+E314+E300+E286+E272+E258+E244+E230+E216+E202+E188+E174+E160+E146+E132+E118+E104+E90+E76+E62+E48+E34+E20+E6</f>
        <v>-8846481.7100000009</v>
      </c>
      <c r="F481" s="141">
        <f t="shared" ref="F481" si="68">F468+F454+F440+F426+F412+F398+F384+F370+F356+F342+F328+F314+F300+F286+F272+F258+F244+F230+F216+F202+F188+F174+F160+F146+F132+F118+F104+F90+F76+F62+F48+F34+F20+F6</f>
        <v>-12520</v>
      </c>
      <c r="G481" s="140"/>
      <c r="H481" s="140"/>
    </row>
    <row r="485" spans="1:8" x14ac:dyDescent="0.2">
      <c r="C485" s="94"/>
      <c r="D485" s="95"/>
    </row>
  </sheetData>
  <mergeCells count="41">
    <mergeCell ref="F1:H1"/>
    <mergeCell ref="A2:H2"/>
    <mergeCell ref="A3:A4"/>
    <mergeCell ref="B3:B4"/>
    <mergeCell ref="C3:D3"/>
    <mergeCell ref="E3:F3"/>
    <mergeCell ref="G3:H3"/>
    <mergeCell ref="B131:H131"/>
    <mergeCell ref="B145:H145"/>
    <mergeCell ref="B229:H229"/>
    <mergeCell ref="B243:H243"/>
    <mergeCell ref="B257:H257"/>
    <mergeCell ref="B61:H61"/>
    <mergeCell ref="B75:H75"/>
    <mergeCell ref="B89:H89"/>
    <mergeCell ref="B103:H103"/>
    <mergeCell ref="B117:H117"/>
    <mergeCell ref="B271:H271"/>
    <mergeCell ref="B285:H285"/>
    <mergeCell ref="C5:H5"/>
    <mergeCell ref="B425:H425"/>
    <mergeCell ref="B439:H439"/>
    <mergeCell ref="B327:H327"/>
    <mergeCell ref="B173:H173"/>
    <mergeCell ref="B187:H187"/>
    <mergeCell ref="B201:H201"/>
    <mergeCell ref="B215:H215"/>
    <mergeCell ref="B299:H299"/>
    <mergeCell ref="B313:H313"/>
    <mergeCell ref="B159:H159"/>
    <mergeCell ref="B19:H19"/>
    <mergeCell ref="B33:H33"/>
    <mergeCell ref="B47:H47"/>
    <mergeCell ref="B453:H453"/>
    <mergeCell ref="B467:H467"/>
    <mergeCell ref="B341:H341"/>
    <mergeCell ref="B355:H355"/>
    <mergeCell ref="B369:H369"/>
    <mergeCell ref="B383:H383"/>
    <mergeCell ref="B397:H397"/>
    <mergeCell ref="B411:H411"/>
  </mergeCells>
  <pageMargins left="0.39370078740157477" right="0.39370078740157477" top="0.39370078740157477" bottom="0.39370078740157477" header="0" footer="0"/>
  <pageSetup paperSize="9" fitToWidth="0" fitToHeight="0" pageOrder="overThenDown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0"/>
  <sheetViews>
    <sheetView view="pageBreakPreview" zoomScale="160" zoomScaleNormal="100" zoomScaleSheetLayoutView="160" workbookViewId="0">
      <selection activeCell="D24" sqref="C23:D24"/>
    </sheetView>
  </sheetViews>
  <sheetFormatPr defaultColWidth="10.5" defaultRowHeight="11.25" outlineLevelRow="2" x14ac:dyDescent="0.2"/>
  <cols>
    <col min="1" max="1" width="10.6640625" style="28" customWidth="1"/>
    <col min="2" max="2" width="19.83203125" style="28" customWidth="1"/>
    <col min="3" max="4" width="13.6640625" style="28" customWidth="1"/>
    <col min="5" max="5" width="14.83203125" style="108" customWidth="1"/>
    <col min="6" max="6" width="12" style="28" customWidth="1"/>
    <col min="7" max="7" width="15.6640625" style="108" customWidth="1"/>
    <col min="8" max="8" width="11.5" style="28" customWidth="1"/>
    <col min="9" max="16384" width="10.5" style="29"/>
  </cols>
  <sheetData>
    <row r="1" spans="1:21" ht="33" customHeight="1" x14ac:dyDescent="0.2">
      <c r="A1" s="7"/>
      <c r="B1" s="188"/>
      <c r="C1" s="188"/>
      <c r="D1" s="188"/>
      <c r="E1" s="8"/>
      <c r="F1" s="189" t="s">
        <v>122</v>
      </c>
      <c r="G1" s="189"/>
      <c r="H1" s="189"/>
    </row>
    <row r="2" spans="1:21" ht="36.75" customHeight="1" x14ac:dyDescent="0.2">
      <c r="A2" s="196" t="s">
        <v>121</v>
      </c>
      <c r="B2" s="196"/>
      <c r="C2" s="196"/>
      <c r="D2" s="196"/>
      <c r="E2" s="196"/>
      <c r="F2" s="196"/>
      <c r="G2" s="196"/>
      <c r="H2" s="196"/>
    </row>
    <row r="3" spans="1:21" x14ac:dyDescent="0.2">
      <c r="A3" s="212" t="s">
        <v>0</v>
      </c>
      <c r="B3" s="213" t="s">
        <v>290</v>
      </c>
      <c r="C3" s="219" t="s">
        <v>29</v>
      </c>
      <c r="D3" s="220"/>
      <c r="E3" s="221" t="s">
        <v>30</v>
      </c>
      <c r="F3" s="222"/>
      <c r="G3" s="223" t="s">
        <v>31</v>
      </c>
      <c r="H3" s="224"/>
      <c r="L3" s="96"/>
      <c r="M3" s="96"/>
      <c r="N3" s="96"/>
      <c r="O3" s="96"/>
      <c r="P3" s="96"/>
      <c r="Q3" s="96"/>
      <c r="R3" s="96"/>
      <c r="S3" s="96"/>
      <c r="T3" s="96"/>
      <c r="U3" s="96"/>
    </row>
    <row r="4" spans="1:21" ht="33.75" x14ac:dyDescent="0.2">
      <c r="A4" s="217"/>
      <c r="B4" s="218"/>
      <c r="C4" s="9" t="s">
        <v>32</v>
      </c>
      <c r="D4" s="10" t="s">
        <v>110</v>
      </c>
      <c r="E4" s="11" t="s">
        <v>32</v>
      </c>
      <c r="F4" s="10" t="s">
        <v>110</v>
      </c>
      <c r="G4" s="9" t="s">
        <v>32</v>
      </c>
      <c r="H4" s="10" t="s">
        <v>110</v>
      </c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 x14ac:dyDescent="0.2">
      <c r="A5" s="37" t="s">
        <v>55</v>
      </c>
      <c r="B5" s="37" t="s">
        <v>56</v>
      </c>
      <c r="C5" s="38">
        <v>1494217</v>
      </c>
      <c r="D5" s="39">
        <v>1938</v>
      </c>
      <c r="E5" s="38">
        <v>43031</v>
      </c>
      <c r="F5" s="39">
        <v>0</v>
      </c>
      <c r="G5" s="40">
        <v>1537248</v>
      </c>
      <c r="H5" s="128">
        <v>1938</v>
      </c>
    </row>
    <row r="6" spans="1:21" outlineLevel="2" x14ac:dyDescent="0.2">
      <c r="A6" s="129"/>
      <c r="B6" s="46" t="s">
        <v>14</v>
      </c>
      <c r="C6" s="47">
        <v>124903.59</v>
      </c>
      <c r="D6" s="51">
        <v>162</v>
      </c>
      <c r="E6" s="47">
        <v>0</v>
      </c>
      <c r="F6" s="48">
        <v>0</v>
      </c>
      <c r="G6" s="47">
        <v>124903.59</v>
      </c>
      <c r="H6" s="123">
        <v>162</v>
      </c>
    </row>
    <row r="7" spans="1:21" outlineLevel="2" x14ac:dyDescent="0.2">
      <c r="A7" s="129"/>
      <c r="B7" s="46" t="s">
        <v>15</v>
      </c>
      <c r="C7" s="47">
        <v>124903.59</v>
      </c>
      <c r="D7" s="51">
        <v>162</v>
      </c>
      <c r="E7" s="47">
        <v>0</v>
      </c>
      <c r="F7" s="48">
        <v>0</v>
      </c>
      <c r="G7" s="47">
        <v>124903.59</v>
      </c>
      <c r="H7" s="123">
        <v>162</v>
      </c>
    </row>
    <row r="8" spans="1:21" outlineLevel="2" x14ac:dyDescent="0.2">
      <c r="A8" s="129"/>
      <c r="B8" s="46" t="s">
        <v>16</v>
      </c>
      <c r="C8" s="47">
        <v>124903.59</v>
      </c>
      <c r="D8" s="51">
        <v>162</v>
      </c>
      <c r="E8" s="47">
        <v>0</v>
      </c>
      <c r="F8" s="48">
        <v>0</v>
      </c>
      <c r="G8" s="47">
        <v>124903.59</v>
      </c>
      <c r="H8" s="123">
        <v>162</v>
      </c>
    </row>
    <row r="9" spans="1:21" outlineLevel="2" x14ac:dyDescent="0.2">
      <c r="A9" s="129"/>
      <c r="B9" s="46" t="s">
        <v>3</v>
      </c>
      <c r="C9" s="47">
        <v>124903.59</v>
      </c>
      <c r="D9" s="51">
        <v>162</v>
      </c>
      <c r="E9" s="47">
        <v>0</v>
      </c>
      <c r="F9" s="48">
        <v>0</v>
      </c>
      <c r="G9" s="47">
        <v>124903.59</v>
      </c>
      <c r="H9" s="123">
        <v>162</v>
      </c>
    </row>
    <row r="10" spans="1:21" outlineLevel="2" x14ac:dyDescent="0.2">
      <c r="A10" s="129"/>
      <c r="B10" s="46" t="s">
        <v>4</v>
      </c>
      <c r="C10" s="47">
        <v>124903.59</v>
      </c>
      <c r="D10" s="51">
        <v>162</v>
      </c>
      <c r="E10" s="47">
        <v>0</v>
      </c>
      <c r="F10" s="48">
        <v>0</v>
      </c>
      <c r="G10" s="47">
        <v>124903.59</v>
      </c>
      <c r="H10" s="123">
        <v>162</v>
      </c>
    </row>
    <row r="11" spans="1:21" outlineLevel="2" x14ac:dyDescent="0.2">
      <c r="A11" s="129"/>
      <c r="B11" s="46" t="s">
        <v>5</v>
      </c>
      <c r="C11" s="47">
        <v>124903.59</v>
      </c>
      <c r="D11" s="51">
        <v>162</v>
      </c>
      <c r="E11" s="47">
        <v>0</v>
      </c>
      <c r="F11" s="48">
        <v>0</v>
      </c>
      <c r="G11" s="47">
        <v>124903.59</v>
      </c>
      <c r="H11" s="123">
        <v>162</v>
      </c>
    </row>
    <row r="12" spans="1:21" outlineLevel="2" x14ac:dyDescent="0.2">
      <c r="A12" s="129"/>
      <c r="B12" s="46" t="s">
        <v>6</v>
      </c>
      <c r="C12" s="47">
        <v>124903.59</v>
      </c>
      <c r="D12" s="51">
        <v>162</v>
      </c>
      <c r="E12" s="47">
        <v>0</v>
      </c>
      <c r="F12" s="48">
        <v>0</v>
      </c>
      <c r="G12" s="47">
        <v>124903.59</v>
      </c>
      <c r="H12" s="123">
        <v>162</v>
      </c>
    </row>
    <row r="13" spans="1:21" outlineLevel="2" x14ac:dyDescent="0.2">
      <c r="A13" s="129"/>
      <c r="B13" s="46" t="s">
        <v>7</v>
      </c>
      <c r="C13" s="47">
        <v>124903.59</v>
      </c>
      <c r="D13" s="51">
        <v>162</v>
      </c>
      <c r="E13" s="47">
        <v>0</v>
      </c>
      <c r="F13" s="48">
        <v>0</v>
      </c>
      <c r="G13" s="47">
        <v>124903.59</v>
      </c>
      <c r="H13" s="123">
        <v>162</v>
      </c>
    </row>
    <row r="14" spans="1:21" outlineLevel="2" x14ac:dyDescent="0.2">
      <c r="A14" s="129"/>
      <c r="B14" s="46" t="s">
        <v>8</v>
      </c>
      <c r="C14" s="47">
        <v>124903.59</v>
      </c>
      <c r="D14" s="51">
        <v>162</v>
      </c>
      <c r="E14" s="47">
        <v>28803.69</v>
      </c>
      <c r="F14" s="48">
        <v>0</v>
      </c>
      <c r="G14" s="47">
        <v>153707.28</v>
      </c>
      <c r="H14" s="123">
        <v>162</v>
      </c>
    </row>
    <row r="15" spans="1:21" outlineLevel="2" x14ac:dyDescent="0.2">
      <c r="A15" s="129"/>
      <c r="B15" s="46" t="s">
        <v>9</v>
      </c>
      <c r="C15" s="47">
        <v>124903.59</v>
      </c>
      <c r="D15" s="51">
        <v>162</v>
      </c>
      <c r="E15" s="47">
        <v>4742.4399999999996</v>
      </c>
      <c r="F15" s="48">
        <v>0</v>
      </c>
      <c r="G15" s="47">
        <v>129646.03</v>
      </c>
      <c r="H15" s="123">
        <v>162</v>
      </c>
    </row>
    <row r="16" spans="1:21" outlineLevel="2" x14ac:dyDescent="0.2">
      <c r="A16" s="129"/>
      <c r="B16" s="46" t="s">
        <v>10</v>
      </c>
      <c r="C16" s="47">
        <v>124903.59</v>
      </c>
      <c r="D16" s="51">
        <v>162</v>
      </c>
      <c r="E16" s="47">
        <v>4742.4399999999996</v>
      </c>
      <c r="F16" s="48">
        <v>0</v>
      </c>
      <c r="G16" s="47">
        <v>129646.03</v>
      </c>
      <c r="H16" s="123">
        <v>162</v>
      </c>
    </row>
    <row r="17" spans="1:8" outlineLevel="2" x14ac:dyDescent="0.2">
      <c r="A17" s="129"/>
      <c r="B17" s="46" t="s">
        <v>11</v>
      </c>
      <c r="C17" s="47">
        <v>120277.51</v>
      </c>
      <c r="D17" s="51">
        <v>156</v>
      </c>
      <c r="E17" s="47">
        <v>4742.43</v>
      </c>
      <c r="F17" s="48">
        <v>0</v>
      </c>
      <c r="G17" s="47">
        <v>125019.94</v>
      </c>
      <c r="H17" s="123">
        <v>156</v>
      </c>
    </row>
    <row r="18" spans="1:8" x14ac:dyDescent="0.2">
      <c r="A18" s="37" t="s">
        <v>65</v>
      </c>
      <c r="B18" s="37" t="s">
        <v>66</v>
      </c>
      <c r="C18" s="38">
        <v>18257500.149999999</v>
      </c>
      <c r="D18" s="39">
        <v>11831</v>
      </c>
      <c r="E18" s="38">
        <v>2982864.37</v>
      </c>
      <c r="F18" s="39">
        <v>3842</v>
      </c>
      <c r="G18" s="40">
        <v>21240364.52</v>
      </c>
      <c r="H18" s="128">
        <v>15673</v>
      </c>
    </row>
    <row r="19" spans="1:8" outlineLevel="2" x14ac:dyDescent="0.2">
      <c r="A19" s="129"/>
      <c r="B19" s="46" t="s">
        <v>15</v>
      </c>
      <c r="C19" s="47">
        <v>2714556.99</v>
      </c>
      <c r="D19" s="48">
        <v>1423</v>
      </c>
      <c r="E19" s="47">
        <v>0</v>
      </c>
      <c r="F19" s="48">
        <v>0</v>
      </c>
      <c r="G19" s="47">
        <v>2714556.99</v>
      </c>
      <c r="H19" s="123">
        <v>1423</v>
      </c>
    </row>
    <row r="20" spans="1:8" outlineLevel="2" x14ac:dyDescent="0.2">
      <c r="A20" s="129"/>
      <c r="B20" s="46" t="s">
        <v>16</v>
      </c>
      <c r="C20" s="47">
        <v>2080885.59</v>
      </c>
      <c r="D20" s="48">
        <v>1596</v>
      </c>
      <c r="E20" s="47">
        <v>0</v>
      </c>
      <c r="F20" s="48">
        <v>0</v>
      </c>
      <c r="G20" s="47">
        <v>2080885.59</v>
      </c>
      <c r="H20" s="123">
        <v>1596</v>
      </c>
    </row>
    <row r="21" spans="1:8" outlineLevel="2" x14ac:dyDescent="0.2">
      <c r="A21" s="129"/>
      <c r="B21" s="46" t="s">
        <v>3</v>
      </c>
      <c r="C21" s="47">
        <v>1087913.19</v>
      </c>
      <c r="D21" s="51">
        <v>760</v>
      </c>
      <c r="E21" s="47">
        <v>0</v>
      </c>
      <c r="F21" s="48">
        <v>0</v>
      </c>
      <c r="G21" s="47">
        <v>1087913.19</v>
      </c>
      <c r="H21" s="123">
        <v>760</v>
      </c>
    </row>
    <row r="22" spans="1:8" outlineLevel="2" x14ac:dyDescent="0.2">
      <c r="A22" s="129"/>
      <c r="B22" s="46" t="s">
        <v>4</v>
      </c>
      <c r="C22" s="47">
        <v>1242510.8700000001</v>
      </c>
      <c r="D22" s="51">
        <v>868</v>
      </c>
      <c r="E22" s="47">
        <v>0</v>
      </c>
      <c r="F22" s="48">
        <v>0</v>
      </c>
      <c r="G22" s="47">
        <v>1242510.8700000001</v>
      </c>
      <c r="H22" s="123">
        <v>868</v>
      </c>
    </row>
    <row r="23" spans="1:8" outlineLevel="2" x14ac:dyDescent="0.2">
      <c r="A23" s="129"/>
      <c r="B23" s="46" t="s">
        <v>5</v>
      </c>
      <c r="C23" s="47">
        <v>2278031.87</v>
      </c>
      <c r="D23" s="51">
        <v>999</v>
      </c>
      <c r="E23" s="47">
        <v>0</v>
      </c>
      <c r="F23" s="48">
        <v>0</v>
      </c>
      <c r="G23" s="47">
        <v>2278031.87</v>
      </c>
      <c r="H23" s="123">
        <v>999</v>
      </c>
    </row>
    <row r="24" spans="1:8" outlineLevel="2" x14ac:dyDescent="0.2">
      <c r="A24" s="129"/>
      <c r="B24" s="46" t="s">
        <v>6</v>
      </c>
      <c r="C24" s="47">
        <v>1398540.01</v>
      </c>
      <c r="D24" s="51">
        <v>977</v>
      </c>
      <c r="E24" s="47">
        <v>0</v>
      </c>
      <c r="F24" s="48">
        <v>0</v>
      </c>
      <c r="G24" s="47">
        <v>1398540.01</v>
      </c>
      <c r="H24" s="123">
        <v>977</v>
      </c>
    </row>
    <row r="25" spans="1:8" outlineLevel="2" x14ac:dyDescent="0.2">
      <c r="A25" s="129"/>
      <c r="B25" s="46" t="s">
        <v>7</v>
      </c>
      <c r="C25" s="47">
        <v>1398540.01</v>
      </c>
      <c r="D25" s="51">
        <v>977</v>
      </c>
      <c r="E25" s="47">
        <v>0</v>
      </c>
      <c r="F25" s="48">
        <v>0</v>
      </c>
      <c r="G25" s="47">
        <v>1398540.01</v>
      </c>
      <c r="H25" s="123">
        <v>977</v>
      </c>
    </row>
    <row r="26" spans="1:8" outlineLevel="2" x14ac:dyDescent="0.2">
      <c r="A26" s="129"/>
      <c r="B26" s="46" t="s">
        <v>8</v>
      </c>
      <c r="C26" s="47">
        <v>1553137.69</v>
      </c>
      <c r="D26" s="48">
        <v>1085</v>
      </c>
      <c r="E26" s="47">
        <v>2176157.17</v>
      </c>
      <c r="F26" s="48">
        <v>3070</v>
      </c>
      <c r="G26" s="47">
        <v>3729294.86</v>
      </c>
      <c r="H26" s="123">
        <v>4155</v>
      </c>
    </row>
    <row r="27" spans="1:8" outlineLevel="2" x14ac:dyDescent="0.2">
      <c r="A27" s="129"/>
      <c r="B27" s="46" t="s">
        <v>9</v>
      </c>
      <c r="C27" s="47">
        <v>1398540.01</v>
      </c>
      <c r="D27" s="51">
        <v>977</v>
      </c>
      <c r="E27" s="47">
        <v>268902.40000000002</v>
      </c>
      <c r="F27" s="48">
        <v>256</v>
      </c>
      <c r="G27" s="47">
        <v>1667442.41</v>
      </c>
      <c r="H27" s="123">
        <v>1233</v>
      </c>
    </row>
    <row r="28" spans="1:8" outlineLevel="2" x14ac:dyDescent="0.2">
      <c r="A28" s="129"/>
      <c r="B28" s="46" t="s">
        <v>10</v>
      </c>
      <c r="C28" s="47">
        <v>1553137.69</v>
      </c>
      <c r="D28" s="48">
        <v>1085</v>
      </c>
      <c r="E28" s="47">
        <v>268902.40000000002</v>
      </c>
      <c r="F28" s="48">
        <v>256</v>
      </c>
      <c r="G28" s="47">
        <v>1822040.09</v>
      </c>
      <c r="H28" s="123">
        <v>1341</v>
      </c>
    </row>
    <row r="29" spans="1:8" outlineLevel="2" x14ac:dyDescent="0.2">
      <c r="A29" s="129"/>
      <c r="B29" s="46" t="s">
        <v>11</v>
      </c>
      <c r="C29" s="47">
        <v>1551706.23</v>
      </c>
      <c r="D29" s="48">
        <v>1084</v>
      </c>
      <c r="E29" s="47">
        <v>268902.40000000002</v>
      </c>
      <c r="F29" s="48">
        <v>260</v>
      </c>
      <c r="G29" s="47">
        <v>1820608.63</v>
      </c>
      <c r="H29" s="123">
        <v>1344</v>
      </c>
    </row>
    <row r="30" spans="1:8" x14ac:dyDescent="0.2">
      <c r="A30" s="37" t="s">
        <v>113</v>
      </c>
      <c r="B30" s="37" t="s">
        <v>114</v>
      </c>
      <c r="C30" s="38">
        <v>8341808.0899999999</v>
      </c>
      <c r="D30" s="39">
        <v>7080</v>
      </c>
      <c r="E30" s="38">
        <v>-3810228.29</v>
      </c>
      <c r="F30" s="39">
        <v>-2795</v>
      </c>
      <c r="G30" s="40">
        <v>4531579.8</v>
      </c>
      <c r="H30" s="128">
        <v>4285</v>
      </c>
    </row>
    <row r="31" spans="1:8" outlineLevel="2" x14ac:dyDescent="0.2">
      <c r="A31" s="129"/>
      <c r="B31" s="46" t="s">
        <v>14</v>
      </c>
      <c r="C31" s="47">
        <v>176225.38</v>
      </c>
      <c r="D31" s="51">
        <v>84</v>
      </c>
      <c r="E31" s="47">
        <v>0</v>
      </c>
      <c r="F31" s="48">
        <v>0</v>
      </c>
      <c r="G31" s="47">
        <v>176225.38</v>
      </c>
      <c r="H31" s="123">
        <v>84</v>
      </c>
    </row>
    <row r="32" spans="1:8" outlineLevel="2" x14ac:dyDescent="0.2">
      <c r="A32" s="129"/>
      <c r="B32" s="46" t="s">
        <v>15</v>
      </c>
      <c r="C32" s="47">
        <v>208246.62</v>
      </c>
      <c r="D32" s="51">
        <v>122</v>
      </c>
      <c r="E32" s="47">
        <v>0</v>
      </c>
      <c r="F32" s="48">
        <v>0</v>
      </c>
      <c r="G32" s="47">
        <v>208246.62</v>
      </c>
      <c r="H32" s="123">
        <v>122</v>
      </c>
    </row>
    <row r="33" spans="1:8" outlineLevel="2" x14ac:dyDescent="0.2">
      <c r="A33" s="129"/>
      <c r="B33" s="46" t="s">
        <v>16</v>
      </c>
      <c r="C33" s="47">
        <v>387741.84</v>
      </c>
      <c r="D33" s="51">
        <v>260</v>
      </c>
      <c r="E33" s="47">
        <v>0</v>
      </c>
      <c r="F33" s="48">
        <v>0</v>
      </c>
      <c r="G33" s="47">
        <v>387741.84</v>
      </c>
      <c r="H33" s="123">
        <v>260</v>
      </c>
    </row>
    <row r="34" spans="1:8" outlineLevel="2" x14ac:dyDescent="0.2">
      <c r="A34" s="129"/>
      <c r="B34" s="46" t="s">
        <v>3</v>
      </c>
      <c r="C34" s="47">
        <v>523883.38</v>
      </c>
      <c r="D34" s="51">
        <v>312</v>
      </c>
      <c r="E34" s="47">
        <v>0</v>
      </c>
      <c r="F34" s="48">
        <v>0</v>
      </c>
      <c r="G34" s="47">
        <v>523883.38</v>
      </c>
      <c r="H34" s="123">
        <v>312</v>
      </c>
    </row>
    <row r="35" spans="1:8" outlineLevel="2" x14ac:dyDescent="0.2">
      <c r="A35" s="129"/>
      <c r="B35" s="46" t="s">
        <v>4</v>
      </c>
      <c r="C35" s="47">
        <v>370067.93</v>
      </c>
      <c r="D35" s="51">
        <v>627</v>
      </c>
      <c r="E35" s="47">
        <v>-31392.68</v>
      </c>
      <c r="F35" s="48">
        <v>9</v>
      </c>
      <c r="G35" s="47">
        <v>338675.25</v>
      </c>
      <c r="H35" s="123">
        <v>636</v>
      </c>
    </row>
    <row r="36" spans="1:8" outlineLevel="2" x14ac:dyDescent="0.2">
      <c r="A36" s="129"/>
      <c r="B36" s="46" t="s">
        <v>5</v>
      </c>
      <c r="C36" s="47">
        <v>507198</v>
      </c>
      <c r="D36" s="51">
        <v>669</v>
      </c>
      <c r="E36" s="47">
        <v>0</v>
      </c>
      <c r="F36" s="48">
        <v>0</v>
      </c>
      <c r="G36" s="47">
        <v>507198</v>
      </c>
      <c r="H36" s="123">
        <v>669</v>
      </c>
    </row>
    <row r="37" spans="1:8" outlineLevel="2" x14ac:dyDescent="0.2">
      <c r="A37" s="129"/>
      <c r="B37" s="46" t="s">
        <v>6</v>
      </c>
      <c r="C37" s="47">
        <v>1028301.59</v>
      </c>
      <c r="D37" s="51">
        <v>834</v>
      </c>
      <c r="E37" s="47">
        <v>-1028301.59</v>
      </c>
      <c r="F37" s="48">
        <v>-834</v>
      </c>
      <c r="G37" s="47">
        <v>0</v>
      </c>
      <c r="H37" s="123">
        <v>0</v>
      </c>
    </row>
    <row r="38" spans="1:8" outlineLevel="2" x14ac:dyDescent="0.2">
      <c r="A38" s="129"/>
      <c r="B38" s="46" t="s">
        <v>7</v>
      </c>
      <c r="C38" s="47">
        <v>1028301.59</v>
      </c>
      <c r="D38" s="51">
        <v>834</v>
      </c>
      <c r="E38" s="47">
        <v>-196133</v>
      </c>
      <c r="F38" s="48">
        <v>-24</v>
      </c>
      <c r="G38" s="47">
        <v>832168.59</v>
      </c>
      <c r="H38" s="123">
        <v>810</v>
      </c>
    </row>
    <row r="39" spans="1:8" outlineLevel="2" x14ac:dyDescent="0.2">
      <c r="A39" s="129"/>
      <c r="B39" s="46" t="s">
        <v>8</v>
      </c>
      <c r="C39" s="47">
        <v>1028301.59</v>
      </c>
      <c r="D39" s="51">
        <v>834</v>
      </c>
      <c r="E39" s="47">
        <v>-603755.80000000005</v>
      </c>
      <c r="F39" s="48">
        <v>-466</v>
      </c>
      <c r="G39" s="47">
        <v>424545.79</v>
      </c>
      <c r="H39" s="123">
        <v>368</v>
      </c>
    </row>
    <row r="40" spans="1:8" outlineLevel="2" x14ac:dyDescent="0.2">
      <c r="A40" s="129"/>
      <c r="B40" s="46" t="s">
        <v>9</v>
      </c>
      <c r="C40" s="47">
        <v>1028301.59</v>
      </c>
      <c r="D40" s="51">
        <v>835</v>
      </c>
      <c r="E40" s="47">
        <v>-650215.07999999996</v>
      </c>
      <c r="F40" s="48">
        <v>-492</v>
      </c>
      <c r="G40" s="47">
        <v>378086.51</v>
      </c>
      <c r="H40" s="123">
        <v>343</v>
      </c>
    </row>
    <row r="41" spans="1:8" outlineLevel="2" x14ac:dyDescent="0.2">
      <c r="A41" s="129"/>
      <c r="B41" s="46" t="s">
        <v>10</v>
      </c>
      <c r="C41" s="47">
        <v>1028301.59</v>
      </c>
      <c r="D41" s="51">
        <v>835</v>
      </c>
      <c r="E41" s="47">
        <v>-650215.07999999996</v>
      </c>
      <c r="F41" s="48">
        <v>-492</v>
      </c>
      <c r="G41" s="47">
        <v>378086.51</v>
      </c>
      <c r="H41" s="123">
        <v>343</v>
      </c>
    </row>
    <row r="42" spans="1:8" outlineLevel="2" x14ac:dyDescent="0.2">
      <c r="A42" s="129"/>
      <c r="B42" s="46" t="s">
        <v>11</v>
      </c>
      <c r="C42" s="47">
        <v>1026936.99</v>
      </c>
      <c r="D42" s="51">
        <v>834</v>
      </c>
      <c r="E42" s="47">
        <v>-650215.06000000006</v>
      </c>
      <c r="F42" s="48">
        <v>-496</v>
      </c>
      <c r="G42" s="47">
        <v>376721.93</v>
      </c>
      <c r="H42" s="123">
        <v>338</v>
      </c>
    </row>
    <row r="43" spans="1:8" ht="21" x14ac:dyDescent="0.2">
      <c r="A43" s="37" t="s">
        <v>115</v>
      </c>
      <c r="B43" s="37" t="s">
        <v>116</v>
      </c>
      <c r="C43" s="38">
        <v>462600</v>
      </c>
      <c r="D43" s="43">
        <v>600</v>
      </c>
      <c r="E43" s="38">
        <v>-231546.16</v>
      </c>
      <c r="F43" s="39">
        <v>-301</v>
      </c>
      <c r="G43" s="40">
        <v>231053.84</v>
      </c>
      <c r="H43" s="128">
        <v>299</v>
      </c>
    </row>
    <row r="44" spans="1:8" outlineLevel="2" x14ac:dyDescent="0.2">
      <c r="A44" s="129"/>
      <c r="B44" s="46" t="s">
        <v>15</v>
      </c>
      <c r="C44" s="47">
        <v>42054.55</v>
      </c>
      <c r="D44" s="51">
        <v>55</v>
      </c>
      <c r="E44" s="47">
        <v>-42054.55</v>
      </c>
      <c r="F44" s="48">
        <v>-55</v>
      </c>
      <c r="G44" s="47">
        <v>0</v>
      </c>
      <c r="H44" s="123">
        <v>0</v>
      </c>
    </row>
    <row r="45" spans="1:8" outlineLevel="2" x14ac:dyDescent="0.2">
      <c r="A45" s="129"/>
      <c r="B45" s="46" t="s">
        <v>16</v>
      </c>
      <c r="C45" s="47">
        <v>42054.55</v>
      </c>
      <c r="D45" s="51">
        <v>55</v>
      </c>
      <c r="E45" s="47">
        <v>-6322.8</v>
      </c>
      <c r="F45" s="48">
        <v>-8</v>
      </c>
      <c r="G45" s="47">
        <v>35731.75</v>
      </c>
      <c r="H45" s="123">
        <v>47</v>
      </c>
    </row>
    <row r="46" spans="1:8" outlineLevel="2" x14ac:dyDescent="0.2">
      <c r="A46" s="129"/>
      <c r="B46" s="46" t="s">
        <v>3</v>
      </c>
      <c r="C46" s="47">
        <v>42054.55</v>
      </c>
      <c r="D46" s="51">
        <v>55</v>
      </c>
      <c r="E46" s="47">
        <v>-12704.12</v>
      </c>
      <c r="F46" s="48">
        <v>-18</v>
      </c>
      <c r="G46" s="47">
        <v>29350.43</v>
      </c>
      <c r="H46" s="123">
        <v>37</v>
      </c>
    </row>
    <row r="47" spans="1:8" outlineLevel="2" x14ac:dyDescent="0.2">
      <c r="A47" s="129"/>
      <c r="B47" s="46" t="s">
        <v>4</v>
      </c>
      <c r="C47" s="47">
        <v>42054.55</v>
      </c>
      <c r="D47" s="51">
        <v>55</v>
      </c>
      <c r="E47" s="47">
        <v>-1905.15</v>
      </c>
      <c r="F47" s="48">
        <v>-3</v>
      </c>
      <c r="G47" s="47">
        <v>40149.4</v>
      </c>
      <c r="H47" s="123">
        <v>52</v>
      </c>
    </row>
    <row r="48" spans="1:8" outlineLevel="2" x14ac:dyDescent="0.2">
      <c r="A48" s="129"/>
      <c r="B48" s="46" t="s">
        <v>5</v>
      </c>
      <c r="C48" s="47">
        <v>42054.55</v>
      </c>
      <c r="D48" s="51">
        <v>55</v>
      </c>
      <c r="E48" s="47">
        <v>-24899.78</v>
      </c>
      <c r="F48" s="48">
        <v>-34</v>
      </c>
      <c r="G48" s="47">
        <v>17154.77</v>
      </c>
      <c r="H48" s="123">
        <v>21</v>
      </c>
    </row>
    <row r="49" spans="1:8" outlineLevel="2" x14ac:dyDescent="0.2">
      <c r="A49" s="129"/>
      <c r="B49" s="46" t="s">
        <v>6</v>
      </c>
      <c r="C49" s="47">
        <v>42054.55</v>
      </c>
      <c r="D49" s="51">
        <v>55</v>
      </c>
      <c r="E49" s="47">
        <v>-18985.080000000002</v>
      </c>
      <c r="F49" s="48">
        <v>-26</v>
      </c>
      <c r="G49" s="47">
        <v>23069.47</v>
      </c>
      <c r="H49" s="123">
        <v>29</v>
      </c>
    </row>
    <row r="50" spans="1:8" outlineLevel="2" x14ac:dyDescent="0.2">
      <c r="A50" s="129"/>
      <c r="B50" s="46" t="s">
        <v>7</v>
      </c>
      <c r="C50" s="47">
        <v>42054.55</v>
      </c>
      <c r="D50" s="51">
        <v>55</v>
      </c>
      <c r="E50" s="47">
        <v>-26268.69</v>
      </c>
      <c r="F50" s="48">
        <v>-35</v>
      </c>
      <c r="G50" s="47">
        <v>15785.86</v>
      </c>
      <c r="H50" s="123">
        <v>20</v>
      </c>
    </row>
    <row r="51" spans="1:8" outlineLevel="2" x14ac:dyDescent="0.2">
      <c r="A51" s="129"/>
      <c r="B51" s="46" t="s">
        <v>8</v>
      </c>
      <c r="C51" s="47">
        <v>42054.55</v>
      </c>
      <c r="D51" s="51">
        <v>55</v>
      </c>
      <c r="E51" s="47">
        <v>-30005.85</v>
      </c>
      <c r="F51" s="48">
        <v>-39</v>
      </c>
      <c r="G51" s="47">
        <v>12048.7</v>
      </c>
      <c r="H51" s="123">
        <v>16</v>
      </c>
    </row>
    <row r="52" spans="1:8" outlineLevel="2" x14ac:dyDescent="0.2">
      <c r="A52" s="129"/>
      <c r="B52" s="46" t="s">
        <v>9</v>
      </c>
      <c r="C52" s="47">
        <v>42054.55</v>
      </c>
      <c r="D52" s="51">
        <v>55</v>
      </c>
      <c r="E52" s="47">
        <v>-22800.04</v>
      </c>
      <c r="F52" s="48">
        <v>-28</v>
      </c>
      <c r="G52" s="47">
        <v>19254.509999999998</v>
      </c>
      <c r="H52" s="123">
        <v>27</v>
      </c>
    </row>
    <row r="53" spans="1:8" outlineLevel="2" x14ac:dyDescent="0.2">
      <c r="A53" s="129"/>
      <c r="B53" s="46" t="s">
        <v>10</v>
      </c>
      <c r="C53" s="47">
        <v>42054.55</v>
      </c>
      <c r="D53" s="51">
        <v>55</v>
      </c>
      <c r="E53" s="47">
        <v>-22800.04</v>
      </c>
      <c r="F53" s="48">
        <v>-28</v>
      </c>
      <c r="G53" s="47">
        <v>19254.509999999998</v>
      </c>
      <c r="H53" s="123">
        <v>27</v>
      </c>
    </row>
    <row r="54" spans="1:8" outlineLevel="2" x14ac:dyDescent="0.2">
      <c r="A54" s="129"/>
      <c r="B54" s="46" t="s">
        <v>11</v>
      </c>
      <c r="C54" s="47">
        <v>42054.5</v>
      </c>
      <c r="D54" s="51">
        <v>50</v>
      </c>
      <c r="E54" s="47">
        <v>-22800.06</v>
      </c>
      <c r="F54" s="48">
        <v>-27</v>
      </c>
      <c r="G54" s="47">
        <v>19254.439999999999</v>
      </c>
      <c r="H54" s="123">
        <v>23</v>
      </c>
    </row>
    <row r="55" spans="1:8" x14ac:dyDescent="0.2">
      <c r="A55" s="37" t="s">
        <v>19</v>
      </c>
      <c r="B55" s="37" t="s">
        <v>20</v>
      </c>
      <c r="C55" s="38">
        <v>3668416.8</v>
      </c>
      <c r="D55" s="39">
        <v>3868</v>
      </c>
      <c r="E55" s="38">
        <v>81200.77</v>
      </c>
      <c r="F55" s="39">
        <v>0</v>
      </c>
      <c r="G55" s="40">
        <v>3749617.57</v>
      </c>
      <c r="H55" s="128">
        <v>3868</v>
      </c>
    </row>
    <row r="56" spans="1:8" outlineLevel="2" x14ac:dyDescent="0.2">
      <c r="A56" s="129"/>
      <c r="B56" s="46" t="s">
        <v>14</v>
      </c>
      <c r="C56" s="47">
        <v>264701.68</v>
      </c>
      <c r="D56" s="51">
        <v>293</v>
      </c>
      <c r="E56" s="47">
        <v>0</v>
      </c>
      <c r="F56" s="48">
        <v>0</v>
      </c>
      <c r="G56" s="47">
        <v>264701.68</v>
      </c>
      <c r="H56" s="123">
        <v>293</v>
      </c>
    </row>
    <row r="57" spans="1:8" outlineLevel="2" x14ac:dyDescent="0.2">
      <c r="A57" s="129"/>
      <c r="B57" s="46" t="s">
        <v>15</v>
      </c>
      <c r="C57" s="47">
        <v>264701.68</v>
      </c>
      <c r="D57" s="51">
        <v>293</v>
      </c>
      <c r="E57" s="47">
        <v>0</v>
      </c>
      <c r="F57" s="48">
        <v>0</v>
      </c>
      <c r="G57" s="47">
        <v>264701.68</v>
      </c>
      <c r="H57" s="123">
        <v>293</v>
      </c>
    </row>
    <row r="58" spans="1:8" outlineLevel="2" x14ac:dyDescent="0.2">
      <c r="A58" s="129"/>
      <c r="B58" s="46" t="s">
        <v>16</v>
      </c>
      <c r="C58" s="47">
        <v>264701.68</v>
      </c>
      <c r="D58" s="51">
        <v>293</v>
      </c>
      <c r="E58" s="47">
        <v>0</v>
      </c>
      <c r="F58" s="48">
        <v>0</v>
      </c>
      <c r="G58" s="47">
        <v>264701.68</v>
      </c>
      <c r="H58" s="123">
        <v>293</v>
      </c>
    </row>
    <row r="59" spans="1:8" outlineLevel="2" x14ac:dyDescent="0.2">
      <c r="A59" s="129"/>
      <c r="B59" s="46" t="s">
        <v>3</v>
      </c>
      <c r="C59" s="47">
        <v>264701.68</v>
      </c>
      <c r="D59" s="51">
        <v>293</v>
      </c>
      <c r="E59" s="47">
        <v>0</v>
      </c>
      <c r="F59" s="48">
        <v>0</v>
      </c>
      <c r="G59" s="47">
        <v>264701.68</v>
      </c>
      <c r="H59" s="123">
        <v>293</v>
      </c>
    </row>
    <row r="60" spans="1:8" outlineLevel="2" x14ac:dyDescent="0.2">
      <c r="A60" s="129"/>
      <c r="B60" s="46" t="s">
        <v>4</v>
      </c>
      <c r="C60" s="47">
        <v>264701.68</v>
      </c>
      <c r="D60" s="51">
        <v>293</v>
      </c>
      <c r="E60" s="47">
        <v>0</v>
      </c>
      <c r="F60" s="48">
        <v>0</v>
      </c>
      <c r="G60" s="47">
        <v>264701.68</v>
      </c>
      <c r="H60" s="123">
        <v>293</v>
      </c>
    </row>
    <row r="61" spans="1:8" outlineLevel="2" x14ac:dyDescent="0.2">
      <c r="A61" s="129"/>
      <c r="B61" s="46" t="s">
        <v>5</v>
      </c>
      <c r="C61" s="47">
        <v>700555.79</v>
      </c>
      <c r="D61" s="51">
        <v>578</v>
      </c>
      <c r="E61" s="47">
        <v>0</v>
      </c>
      <c r="F61" s="48">
        <v>0</v>
      </c>
      <c r="G61" s="47">
        <v>700555.79</v>
      </c>
      <c r="H61" s="123">
        <v>578</v>
      </c>
    </row>
    <row r="62" spans="1:8" outlineLevel="2" x14ac:dyDescent="0.2">
      <c r="A62" s="129"/>
      <c r="B62" s="46" t="s">
        <v>6</v>
      </c>
      <c r="C62" s="47">
        <v>319037.37</v>
      </c>
      <c r="D62" s="51">
        <v>358</v>
      </c>
      <c r="E62" s="47">
        <v>-60291.74</v>
      </c>
      <c r="F62" s="48">
        <v>0</v>
      </c>
      <c r="G62" s="47">
        <v>258745.63</v>
      </c>
      <c r="H62" s="123">
        <v>358</v>
      </c>
    </row>
    <row r="63" spans="1:8" outlineLevel="2" x14ac:dyDescent="0.2">
      <c r="A63" s="129"/>
      <c r="B63" s="46" t="s">
        <v>7</v>
      </c>
      <c r="C63" s="47">
        <v>264701.68</v>
      </c>
      <c r="D63" s="51">
        <v>293</v>
      </c>
      <c r="E63" s="47">
        <v>0</v>
      </c>
      <c r="F63" s="48">
        <v>0</v>
      </c>
      <c r="G63" s="47">
        <v>264701.68</v>
      </c>
      <c r="H63" s="123">
        <v>293</v>
      </c>
    </row>
    <row r="64" spans="1:8" outlineLevel="2" x14ac:dyDescent="0.2">
      <c r="A64" s="129"/>
      <c r="B64" s="46" t="s">
        <v>8</v>
      </c>
      <c r="C64" s="47">
        <v>264701.68</v>
      </c>
      <c r="D64" s="51">
        <v>293</v>
      </c>
      <c r="E64" s="47">
        <v>0</v>
      </c>
      <c r="F64" s="48">
        <v>0</v>
      </c>
      <c r="G64" s="47">
        <v>264701.68</v>
      </c>
      <c r="H64" s="123">
        <v>293</v>
      </c>
    </row>
    <row r="65" spans="1:8" outlineLevel="2" x14ac:dyDescent="0.2">
      <c r="A65" s="129"/>
      <c r="B65" s="46" t="s">
        <v>9</v>
      </c>
      <c r="C65" s="47">
        <v>264701.68</v>
      </c>
      <c r="D65" s="51">
        <v>293</v>
      </c>
      <c r="E65" s="47">
        <v>47164.160000000003</v>
      </c>
      <c r="F65" s="48">
        <v>0</v>
      </c>
      <c r="G65" s="47">
        <v>311865.84000000003</v>
      </c>
      <c r="H65" s="123">
        <v>293</v>
      </c>
    </row>
    <row r="66" spans="1:8" outlineLevel="2" x14ac:dyDescent="0.2">
      <c r="A66" s="129"/>
      <c r="B66" s="46" t="s">
        <v>10</v>
      </c>
      <c r="C66" s="47">
        <v>264701.68</v>
      </c>
      <c r="D66" s="51">
        <v>293</v>
      </c>
      <c r="E66" s="47">
        <v>47164.160000000003</v>
      </c>
      <c r="F66" s="48">
        <v>0</v>
      </c>
      <c r="G66" s="47">
        <v>311865.84000000003</v>
      </c>
      <c r="H66" s="123">
        <v>293</v>
      </c>
    </row>
    <row r="67" spans="1:8" outlineLevel="2" x14ac:dyDescent="0.2">
      <c r="A67" s="129"/>
      <c r="B67" s="46" t="s">
        <v>11</v>
      </c>
      <c r="C67" s="47">
        <v>266508.52</v>
      </c>
      <c r="D67" s="51">
        <v>295</v>
      </c>
      <c r="E67" s="47">
        <v>47164.19</v>
      </c>
      <c r="F67" s="48">
        <v>0</v>
      </c>
      <c r="G67" s="47">
        <v>313672.71000000002</v>
      </c>
      <c r="H67" s="123">
        <v>295</v>
      </c>
    </row>
    <row r="68" spans="1:8" x14ac:dyDescent="0.2">
      <c r="A68" s="37" t="s">
        <v>117</v>
      </c>
      <c r="B68" s="37" t="s">
        <v>118</v>
      </c>
      <c r="C68" s="38">
        <v>154200</v>
      </c>
      <c r="D68" s="43">
        <v>200</v>
      </c>
      <c r="E68" s="38">
        <v>-83210.95</v>
      </c>
      <c r="F68" s="39">
        <v>-112</v>
      </c>
      <c r="G68" s="40">
        <v>70989.05</v>
      </c>
      <c r="H68" s="128">
        <v>88</v>
      </c>
    </row>
    <row r="69" spans="1:8" outlineLevel="2" x14ac:dyDescent="0.2">
      <c r="A69" s="129"/>
      <c r="B69" s="46" t="s">
        <v>4</v>
      </c>
      <c r="C69" s="47">
        <v>19275</v>
      </c>
      <c r="D69" s="51">
        <v>25</v>
      </c>
      <c r="E69" s="47">
        <v>-19275</v>
      </c>
      <c r="F69" s="48">
        <v>-25</v>
      </c>
      <c r="G69" s="47">
        <v>0</v>
      </c>
      <c r="H69" s="123">
        <v>0</v>
      </c>
    </row>
    <row r="70" spans="1:8" outlineLevel="2" x14ac:dyDescent="0.2">
      <c r="A70" s="129"/>
      <c r="B70" s="46" t="s">
        <v>5</v>
      </c>
      <c r="C70" s="47">
        <v>19275</v>
      </c>
      <c r="D70" s="51">
        <v>25</v>
      </c>
      <c r="E70" s="47">
        <v>-19275</v>
      </c>
      <c r="F70" s="48">
        <v>-25</v>
      </c>
      <c r="G70" s="47">
        <v>0</v>
      </c>
      <c r="H70" s="123">
        <v>0</v>
      </c>
    </row>
    <row r="71" spans="1:8" outlineLevel="2" x14ac:dyDescent="0.2">
      <c r="A71" s="129"/>
      <c r="B71" s="46" t="s">
        <v>6</v>
      </c>
      <c r="C71" s="47">
        <v>19275</v>
      </c>
      <c r="D71" s="51">
        <v>25</v>
      </c>
      <c r="E71" s="50">
        <v>-3742.8</v>
      </c>
      <c r="F71" s="49">
        <v>-6</v>
      </c>
      <c r="G71" s="47">
        <v>15532.2</v>
      </c>
      <c r="H71" s="123">
        <v>19</v>
      </c>
    </row>
    <row r="72" spans="1:8" outlineLevel="2" x14ac:dyDescent="0.2">
      <c r="A72" s="129"/>
      <c r="B72" s="46" t="s">
        <v>7</v>
      </c>
      <c r="C72" s="47">
        <v>19275</v>
      </c>
      <c r="D72" s="51">
        <v>25</v>
      </c>
      <c r="E72" s="50">
        <v>-840.41</v>
      </c>
      <c r="F72" s="49">
        <v>-1</v>
      </c>
      <c r="G72" s="47">
        <v>18434.59</v>
      </c>
      <c r="H72" s="123">
        <v>24</v>
      </c>
    </row>
    <row r="73" spans="1:8" outlineLevel="2" x14ac:dyDescent="0.2">
      <c r="A73" s="129"/>
      <c r="B73" s="46" t="s">
        <v>8</v>
      </c>
      <c r="C73" s="47">
        <v>19275</v>
      </c>
      <c r="D73" s="51">
        <v>25</v>
      </c>
      <c r="E73" s="50">
        <v>0</v>
      </c>
      <c r="F73" s="49">
        <v>0</v>
      </c>
      <c r="G73" s="47">
        <v>19275</v>
      </c>
      <c r="H73" s="123">
        <v>25</v>
      </c>
    </row>
    <row r="74" spans="1:8" outlineLevel="2" x14ac:dyDescent="0.2">
      <c r="A74" s="129"/>
      <c r="B74" s="46" t="s">
        <v>9</v>
      </c>
      <c r="C74" s="47">
        <v>19275</v>
      </c>
      <c r="D74" s="51">
        <v>25</v>
      </c>
      <c r="E74" s="47">
        <v>-13359.25</v>
      </c>
      <c r="F74" s="48">
        <v>-18</v>
      </c>
      <c r="G74" s="47">
        <v>5915.75</v>
      </c>
      <c r="H74" s="123">
        <v>7</v>
      </c>
    </row>
    <row r="75" spans="1:8" outlineLevel="2" x14ac:dyDescent="0.2">
      <c r="A75" s="129"/>
      <c r="B75" s="46" t="s">
        <v>10</v>
      </c>
      <c r="C75" s="47">
        <v>19275</v>
      </c>
      <c r="D75" s="51">
        <v>25</v>
      </c>
      <c r="E75" s="47">
        <v>-13359.25</v>
      </c>
      <c r="F75" s="48">
        <v>-18</v>
      </c>
      <c r="G75" s="47">
        <v>5915.75</v>
      </c>
      <c r="H75" s="123">
        <v>7</v>
      </c>
    </row>
    <row r="76" spans="1:8" outlineLevel="2" x14ac:dyDescent="0.2">
      <c r="A76" s="129"/>
      <c r="B76" s="46" t="s">
        <v>11</v>
      </c>
      <c r="C76" s="47">
        <v>19275</v>
      </c>
      <c r="D76" s="51">
        <v>25</v>
      </c>
      <c r="E76" s="47">
        <v>-13359.24</v>
      </c>
      <c r="F76" s="48">
        <v>-19</v>
      </c>
      <c r="G76" s="47">
        <v>5915.76</v>
      </c>
      <c r="H76" s="123">
        <v>6</v>
      </c>
    </row>
    <row r="77" spans="1:8" ht="21" x14ac:dyDescent="0.2">
      <c r="A77" s="37" t="s">
        <v>119</v>
      </c>
      <c r="B77" s="37" t="s">
        <v>120</v>
      </c>
      <c r="C77" s="38">
        <v>462600</v>
      </c>
      <c r="D77" s="43">
        <v>600</v>
      </c>
      <c r="E77" s="38">
        <v>-114489.23</v>
      </c>
      <c r="F77" s="39">
        <v>-193</v>
      </c>
      <c r="G77" s="40">
        <v>348110.77</v>
      </c>
      <c r="H77" s="128">
        <v>407</v>
      </c>
    </row>
    <row r="78" spans="1:8" outlineLevel="2" x14ac:dyDescent="0.2">
      <c r="A78" s="129"/>
      <c r="B78" s="46" t="s">
        <v>14</v>
      </c>
      <c r="C78" s="47">
        <v>16683.61</v>
      </c>
      <c r="D78" s="51">
        <v>18</v>
      </c>
      <c r="E78" s="47">
        <v>-16683.61</v>
      </c>
      <c r="F78" s="48">
        <v>-18</v>
      </c>
      <c r="G78" s="47">
        <v>0</v>
      </c>
      <c r="H78" s="123">
        <v>0</v>
      </c>
    </row>
    <row r="79" spans="1:8" outlineLevel="2" x14ac:dyDescent="0.2">
      <c r="A79" s="129"/>
      <c r="B79" s="46" t="s">
        <v>15</v>
      </c>
      <c r="C79" s="47">
        <v>40537.85</v>
      </c>
      <c r="D79" s="51">
        <v>53</v>
      </c>
      <c r="E79" s="47">
        <v>-23854.240000000002</v>
      </c>
      <c r="F79" s="48">
        <v>-35</v>
      </c>
      <c r="G79" s="47">
        <v>16683.61</v>
      </c>
      <c r="H79" s="123">
        <v>18</v>
      </c>
    </row>
    <row r="80" spans="1:8" outlineLevel="2" x14ac:dyDescent="0.2">
      <c r="A80" s="129"/>
      <c r="B80" s="46" t="s">
        <v>16</v>
      </c>
      <c r="C80" s="47">
        <v>40537.85</v>
      </c>
      <c r="D80" s="51">
        <v>53</v>
      </c>
      <c r="E80" s="47">
        <v>-22491.919999999998</v>
      </c>
      <c r="F80" s="48">
        <v>-36</v>
      </c>
      <c r="G80" s="47">
        <v>18045.93</v>
      </c>
      <c r="H80" s="123">
        <v>17</v>
      </c>
    </row>
    <row r="81" spans="1:8" ht="12" outlineLevel="2" x14ac:dyDescent="0.2">
      <c r="A81" s="129"/>
      <c r="B81" s="46" t="s">
        <v>3</v>
      </c>
      <c r="C81" s="47">
        <v>40537.85</v>
      </c>
      <c r="D81" s="51">
        <v>53</v>
      </c>
      <c r="E81" s="119">
        <v>0</v>
      </c>
      <c r="F81" s="120">
        <v>0</v>
      </c>
      <c r="G81" s="47">
        <v>40537.85</v>
      </c>
      <c r="H81" s="123">
        <v>53</v>
      </c>
    </row>
    <row r="82" spans="1:8" ht="12" outlineLevel="2" x14ac:dyDescent="0.2">
      <c r="A82" s="129"/>
      <c r="B82" s="46" t="s">
        <v>4</v>
      </c>
      <c r="C82" s="47">
        <v>40537.85</v>
      </c>
      <c r="D82" s="51">
        <v>53</v>
      </c>
      <c r="E82" s="119">
        <v>0</v>
      </c>
      <c r="F82" s="120">
        <v>0</v>
      </c>
      <c r="G82" s="47">
        <v>40537.85</v>
      </c>
      <c r="H82" s="123">
        <v>53</v>
      </c>
    </row>
    <row r="83" spans="1:8" ht="12" outlineLevel="2" x14ac:dyDescent="0.2">
      <c r="A83" s="129"/>
      <c r="B83" s="46" t="s">
        <v>5</v>
      </c>
      <c r="C83" s="47">
        <v>40537.85</v>
      </c>
      <c r="D83" s="51">
        <v>53</v>
      </c>
      <c r="E83" s="119">
        <v>0</v>
      </c>
      <c r="F83" s="120">
        <v>0</v>
      </c>
      <c r="G83" s="47">
        <v>40537.85</v>
      </c>
      <c r="H83" s="123">
        <v>53</v>
      </c>
    </row>
    <row r="84" spans="1:8" ht="12" outlineLevel="2" x14ac:dyDescent="0.2">
      <c r="A84" s="129"/>
      <c r="B84" s="46" t="s">
        <v>6</v>
      </c>
      <c r="C84" s="47">
        <v>40537.85</v>
      </c>
      <c r="D84" s="51">
        <v>53</v>
      </c>
      <c r="E84" s="119">
        <v>0</v>
      </c>
      <c r="F84" s="120">
        <v>0</v>
      </c>
      <c r="G84" s="47">
        <v>40537.85</v>
      </c>
      <c r="H84" s="123">
        <v>53</v>
      </c>
    </row>
    <row r="85" spans="1:8" ht="12" outlineLevel="2" x14ac:dyDescent="0.2">
      <c r="A85" s="129"/>
      <c r="B85" s="46" t="s">
        <v>7</v>
      </c>
      <c r="C85" s="47">
        <v>40537.85</v>
      </c>
      <c r="D85" s="51">
        <v>53</v>
      </c>
      <c r="E85" s="119">
        <v>-863.77</v>
      </c>
      <c r="F85" s="122">
        <v>-4</v>
      </c>
      <c r="G85" s="47">
        <v>39674.080000000002</v>
      </c>
      <c r="H85" s="123">
        <v>49</v>
      </c>
    </row>
    <row r="86" spans="1:8" ht="12" outlineLevel="2" x14ac:dyDescent="0.2">
      <c r="A86" s="129"/>
      <c r="B86" s="46" t="s">
        <v>8</v>
      </c>
      <c r="C86" s="47">
        <v>40537.85</v>
      </c>
      <c r="D86" s="51">
        <v>53</v>
      </c>
      <c r="E86" s="119">
        <v>-16009.79</v>
      </c>
      <c r="F86" s="120">
        <v>-21</v>
      </c>
      <c r="G86" s="47">
        <v>24528.06</v>
      </c>
      <c r="H86" s="123">
        <v>32</v>
      </c>
    </row>
    <row r="87" spans="1:8" ht="12" outlineLevel="2" x14ac:dyDescent="0.2">
      <c r="A87" s="129"/>
      <c r="B87" s="46" t="s">
        <v>9</v>
      </c>
      <c r="C87" s="47">
        <v>40537.85</v>
      </c>
      <c r="D87" s="51">
        <v>53</v>
      </c>
      <c r="E87" s="119">
        <v>-11528.64</v>
      </c>
      <c r="F87" s="120">
        <v>-28</v>
      </c>
      <c r="G87" s="47">
        <v>29009.21</v>
      </c>
      <c r="H87" s="123">
        <v>25</v>
      </c>
    </row>
    <row r="88" spans="1:8" ht="12" outlineLevel="2" x14ac:dyDescent="0.2">
      <c r="A88" s="129"/>
      <c r="B88" s="46" t="s">
        <v>10</v>
      </c>
      <c r="C88" s="47">
        <v>40537.85</v>
      </c>
      <c r="D88" s="51">
        <v>53</v>
      </c>
      <c r="E88" s="119">
        <v>-11528.64</v>
      </c>
      <c r="F88" s="120">
        <v>-27</v>
      </c>
      <c r="G88" s="47">
        <v>29009.21</v>
      </c>
      <c r="H88" s="123">
        <v>26</v>
      </c>
    </row>
    <row r="89" spans="1:8" ht="12" outlineLevel="2" x14ac:dyDescent="0.2">
      <c r="A89" s="129"/>
      <c r="B89" s="46" t="s">
        <v>11</v>
      </c>
      <c r="C89" s="47">
        <v>40537.89</v>
      </c>
      <c r="D89" s="51">
        <v>52</v>
      </c>
      <c r="E89" s="119">
        <v>-11528.62</v>
      </c>
      <c r="F89" s="120">
        <v>-24</v>
      </c>
      <c r="G89" s="47">
        <v>29009.27</v>
      </c>
      <c r="H89" s="123">
        <v>28</v>
      </c>
    </row>
    <row r="90" spans="1:8" x14ac:dyDescent="0.2">
      <c r="A90" s="215" t="s">
        <v>25</v>
      </c>
      <c r="B90" s="216"/>
      <c r="C90" s="38">
        <v>32841342.039999999</v>
      </c>
      <c r="D90" s="39">
        <v>26117</v>
      </c>
      <c r="E90" s="38">
        <v>-1132378.49</v>
      </c>
      <c r="F90" s="39">
        <v>441</v>
      </c>
      <c r="G90" s="38">
        <v>31708963.550000001</v>
      </c>
      <c r="H90" s="39">
        <v>26558</v>
      </c>
    </row>
  </sheetData>
  <mergeCells count="9">
    <mergeCell ref="A90:B90"/>
    <mergeCell ref="B1:D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view="pageBreakPreview" zoomScale="160" zoomScaleNormal="100" zoomScaleSheetLayoutView="16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B10" sqref="B10"/>
    </sheetView>
  </sheetViews>
  <sheetFormatPr defaultColWidth="10.5" defaultRowHeight="11.25" outlineLevelRow="2" x14ac:dyDescent="0.2"/>
  <cols>
    <col min="1" max="1" width="10.33203125" style="28" customWidth="1"/>
    <col min="2" max="2" width="21.5" style="28" customWidth="1"/>
    <col min="3" max="3" width="12.6640625" style="28" customWidth="1"/>
    <col min="4" max="4" width="12" style="28" customWidth="1"/>
    <col min="5" max="5" width="15.33203125" style="108" customWidth="1"/>
    <col min="6" max="6" width="12.33203125" style="28" customWidth="1"/>
    <col min="7" max="7" width="14.6640625" style="108" customWidth="1"/>
    <col min="8" max="8" width="14.33203125" style="28" customWidth="1"/>
    <col min="9" max="16384" width="10.5" style="29"/>
  </cols>
  <sheetData>
    <row r="1" spans="1:21" ht="41.25" customHeight="1" x14ac:dyDescent="0.2">
      <c r="A1" s="7"/>
      <c r="B1" s="188"/>
      <c r="C1" s="188"/>
      <c r="D1" s="188"/>
      <c r="E1" s="8"/>
      <c r="F1" s="189" t="s">
        <v>130</v>
      </c>
      <c r="G1" s="189"/>
      <c r="H1" s="189"/>
    </row>
    <row r="2" spans="1:21" ht="34.5" customHeight="1" x14ac:dyDescent="0.2">
      <c r="A2" s="196" t="s">
        <v>129</v>
      </c>
      <c r="B2" s="196"/>
      <c r="C2" s="196"/>
      <c r="D2" s="196"/>
      <c r="E2" s="196"/>
      <c r="F2" s="196"/>
      <c r="G2" s="196"/>
      <c r="H2" s="196"/>
    </row>
    <row r="3" spans="1:21" ht="24.75" customHeight="1" x14ac:dyDescent="0.2">
      <c r="A3" s="212" t="s">
        <v>0</v>
      </c>
      <c r="B3" s="213" t="s">
        <v>165</v>
      </c>
      <c r="C3" s="219" t="s">
        <v>29</v>
      </c>
      <c r="D3" s="220"/>
      <c r="E3" s="221" t="s">
        <v>30</v>
      </c>
      <c r="F3" s="222"/>
      <c r="G3" s="223" t="s">
        <v>31</v>
      </c>
      <c r="H3" s="224"/>
      <c r="L3" s="96"/>
      <c r="M3" s="96"/>
      <c r="N3" s="96"/>
      <c r="O3" s="96"/>
      <c r="P3" s="96"/>
      <c r="Q3" s="96"/>
      <c r="R3" s="96"/>
      <c r="S3" s="96"/>
      <c r="T3" s="96"/>
      <c r="U3" s="96"/>
    </row>
    <row r="4" spans="1:21" ht="21.75" customHeight="1" x14ac:dyDescent="0.2">
      <c r="A4" s="217"/>
      <c r="B4" s="218"/>
      <c r="C4" s="9" t="s">
        <v>32</v>
      </c>
      <c r="D4" s="10" t="s">
        <v>110</v>
      </c>
      <c r="E4" s="11" t="s">
        <v>32</v>
      </c>
      <c r="F4" s="10" t="s">
        <v>110</v>
      </c>
      <c r="G4" s="9" t="s">
        <v>32</v>
      </c>
      <c r="H4" s="10" t="s">
        <v>110</v>
      </c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 s="28" customFormat="1" x14ac:dyDescent="0.2">
      <c r="E5" s="108"/>
      <c r="G5" s="108"/>
    </row>
    <row r="6" spans="1:21" x14ac:dyDescent="0.2">
      <c r="A6" s="97" t="s">
        <v>55</v>
      </c>
      <c r="B6" s="97" t="s">
        <v>56</v>
      </c>
      <c r="C6" s="98">
        <v>7827482.1399999997</v>
      </c>
      <c r="D6" s="100">
        <v>3686</v>
      </c>
      <c r="E6" s="98">
        <v>-1228046.58</v>
      </c>
      <c r="F6" s="100">
        <v>-53</v>
      </c>
      <c r="G6" s="98">
        <v>6599435.5599999996</v>
      </c>
      <c r="H6" s="100">
        <v>3633</v>
      </c>
    </row>
    <row r="7" spans="1:21" outlineLevel="2" x14ac:dyDescent="0.2">
      <c r="A7" s="101"/>
      <c r="B7" s="102" t="s">
        <v>14</v>
      </c>
      <c r="C7" s="103">
        <v>456806.9</v>
      </c>
      <c r="D7" s="104">
        <v>213</v>
      </c>
      <c r="E7" s="124">
        <v>0</v>
      </c>
      <c r="F7" s="125">
        <v>0</v>
      </c>
      <c r="G7" s="103">
        <v>456806.9</v>
      </c>
      <c r="H7" s="126">
        <v>213</v>
      </c>
    </row>
    <row r="8" spans="1:21" outlineLevel="2" x14ac:dyDescent="0.2">
      <c r="A8" s="101"/>
      <c r="B8" s="102" t="s">
        <v>15</v>
      </c>
      <c r="C8" s="103">
        <v>365628.66</v>
      </c>
      <c r="D8" s="104">
        <v>176</v>
      </c>
      <c r="E8" s="124">
        <v>0</v>
      </c>
      <c r="F8" s="125">
        <v>0</v>
      </c>
      <c r="G8" s="103">
        <v>365628.66</v>
      </c>
      <c r="H8" s="126">
        <v>176</v>
      </c>
    </row>
    <row r="9" spans="1:21" outlineLevel="2" x14ac:dyDescent="0.2">
      <c r="A9" s="101"/>
      <c r="B9" s="102" t="s">
        <v>16</v>
      </c>
      <c r="C9" s="103">
        <v>661320.05000000005</v>
      </c>
      <c r="D9" s="104">
        <v>367</v>
      </c>
      <c r="E9" s="124">
        <v>0</v>
      </c>
      <c r="F9" s="125">
        <v>0</v>
      </c>
      <c r="G9" s="103">
        <v>661320.05000000005</v>
      </c>
      <c r="H9" s="126">
        <v>367</v>
      </c>
    </row>
    <row r="10" spans="1:21" outlineLevel="2" x14ac:dyDescent="0.2">
      <c r="A10" s="101"/>
      <c r="B10" s="102" t="s">
        <v>3</v>
      </c>
      <c r="C10" s="103">
        <v>550917.31000000006</v>
      </c>
      <c r="D10" s="104">
        <v>337</v>
      </c>
      <c r="E10" s="124">
        <v>0</v>
      </c>
      <c r="F10" s="125">
        <v>0</v>
      </c>
      <c r="G10" s="103">
        <v>550917.31000000006</v>
      </c>
      <c r="H10" s="126">
        <v>337</v>
      </c>
    </row>
    <row r="11" spans="1:21" outlineLevel="2" x14ac:dyDescent="0.2">
      <c r="A11" s="101"/>
      <c r="B11" s="102" t="s">
        <v>4</v>
      </c>
      <c r="C11" s="103">
        <v>527342.02</v>
      </c>
      <c r="D11" s="104">
        <v>339</v>
      </c>
      <c r="E11" s="124">
        <v>0</v>
      </c>
      <c r="F11" s="125">
        <v>0</v>
      </c>
      <c r="G11" s="103">
        <v>527342.02</v>
      </c>
      <c r="H11" s="126">
        <v>339</v>
      </c>
    </row>
    <row r="12" spans="1:21" outlineLevel="2" x14ac:dyDescent="0.2">
      <c r="A12" s="101"/>
      <c r="B12" s="102" t="s">
        <v>5</v>
      </c>
      <c r="C12" s="103">
        <v>636731.41</v>
      </c>
      <c r="D12" s="104">
        <v>339</v>
      </c>
      <c r="E12" s="124">
        <v>0</v>
      </c>
      <c r="F12" s="125">
        <v>0</v>
      </c>
      <c r="G12" s="103">
        <v>636731.41</v>
      </c>
      <c r="H12" s="126">
        <v>339</v>
      </c>
    </row>
    <row r="13" spans="1:21" outlineLevel="2" x14ac:dyDescent="0.2">
      <c r="A13" s="101"/>
      <c r="B13" s="102" t="s">
        <v>6</v>
      </c>
      <c r="C13" s="103">
        <v>524553.66</v>
      </c>
      <c r="D13" s="104">
        <v>340</v>
      </c>
      <c r="E13" s="124">
        <v>0</v>
      </c>
      <c r="F13" s="125">
        <v>0</v>
      </c>
      <c r="G13" s="103">
        <v>524553.66</v>
      </c>
      <c r="H13" s="126">
        <v>340</v>
      </c>
    </row>
    <row r="14" spans="1:21" outlineLevel="2" x14ac:dyDescent="0.2">
      <c r="A14" s="101"/>
      <c r="B14" s="102" t="s">
        <v>7</v>
      </c>
      <c r="C14" s="103">
        <v>523542.13</v>
      </c>
      <c r="D14" s="104">
        <v>175</v>
      </c>
      <c r="E14" s="124">
        <v>0</v>
      </c>
      <c r="F14" s="125">
        <v>0</v>
      </c>
      <c r="G14" s="103">
        <v>523542.13</v>
      </c>
      <c r="H14" s="126">
        <v>175</v>
      </c>
    </row>
    <row r="15" spans="1:21" outlineLevel="2" x14ac:dyDescent="0.2">
      <c r="A15" s="101"/>
      <c r="B15" s="102" t="s">
        <v>8</v>
      </c>
      <c r="C15" s="103">
        <v>895160</v>
      </c>
      <c r="D15" s="104">
        <v>350</v>
      </c>
      <c r="E15" s="124">
        <v>-192425.47</v>
      </c>
      <c r="F15" s="125">
        <v>16</v>
      </c>
      <c r="G15" s="103">
        <v>702734.53</v>
      </c>
      <c r="H15" s="126">
        <v>366</v>
      </c>
    </row>
    <row r="16" spans="1:21" outlineLevel="2" x14ac:dyDescent="0.2">
      <c r="A16" s="127"/>
      <c r="B16" s="102" t="s">
        <v>9</v>
      </c>
      <c r="C16" s="103">
        <v>895160</v>
      </c>
      <c r="D16" s="104">
        <v>350</v>
      </c>
      <c r="E16" s="124">
        <v>-345207.03999999998</v>
      </c>
      <c r="F16" s="125">
        <v>-24</v>
      </c>
      <c r="G16" s="103">
        <v>549952.96</v>
      </c>
      <c r="H16" s="126">
        <v>326</v>
      </c>
    </row>
    <row r="17" spans="1:8" outlineLevel="2" x14ac:dyDescent="0.2">
      <c r="A17" s="101"/>
      <c r="B17" s="102" t="s">
        <v>10</v>
      </c>
      <c r="C17" s="103">
        <v>895160</v>
      </c>
      <c r="D17" s="104">
        <v>350</v>
      </c>
      <c r="E17" s="124">
        <v>-345207.03999999998</v>
      </c>
      <c r="F17" s="125">
        <v>-24</v>
      </c>
      <c r="G17" s="103">
        <v>549952.96</v>
      </c>
      <c r="H17" s="126">
        <v>326</v>
      </c>
    </row>
    <row r="18" spans="1:8" outlineLevel="2" x14ac:dyDescent="0.2">
      <c r="A18" s="101"/>
      <c r="B18" s="102" t="s">
        <v>11</v>
      </c>
      <c r="C18" s="103">
        <v>895160</v>
      </c>
      <c r="D18" s="104">
        <v>350</v>
      </c>
      <c r="E18" s="124">
        <v>-345207.03</v>
      </c>
      <c r="F18" s="125">
        <v>-21</v>
      </c>
      <c r="G18" s="103">
        <v>549952.97</v>
      </c>
      <c r="H18" s="126">
        <v>329</v>
      </c>
    </row>
    <row r="19" spans="1:8" x14ac:dyDescent="0.2">
      <c r="A19" s="97" t="s">
        <v>65</v>
      </c>
      <c r="B19" s="97" t="s">
        <v>66</v>
      </c>
      <c r="C19" s="98">
        <v>13293203.57</v>
      </c>
      <c r="D19" s="100">
        <v>4315</v>
      </c>
      <c r="E19" s="98">
        <v>1478292.6</v>
      </c>
      <c r="F19" s="100">
        <v>0</v>
      </c>
      <c r="G19" s="98">
        <v>14771496.17</v>
      </c>
      <c r="H19" s="100">
        <v>4315</v>
      </c>
    </row>
    <row r="20" spans="1:8" outlineLevel="2" x14ac:dyDescent="0.2">
      <c r="A20" s="101"/>
      <c r="B20" s="102" t="s">
        <v>14</v>
      </c>
      <c r="C20" s="103">
        <v>808886.83</v>
      </c>
      <c r="D20" s="104">
        <v>242</v>
      </c>
      <c r="E20" s="124">
        <v>0</v>
      </c>
      <c r="F20" s="125">
        <v>0</v>
      </c>
      <c r="G20" s="103">
        <v>808886.83</v>
      </c>
      <c r="H20" s="126">
        <v>242</v>
      </c>
    </row>
    <row r="21" spans="1:8" outlineLevel="2" x14ac:dyDescent="0.2">
      <c r="A21" s="101"/>
      <c r="B21" s="102" t="s">
        <v>15</v>
      </c>
      <c r="C21" s="103">
        <v>1105561.26</v>
      </c>
      <c r="D21" s="104">
        <v>287</v>
      </c>
      <c r="E21" s="124">
        <v>0</v>
      </c>
      <c r="F21" s="125">
        <v>0</v>
      </c>
      <c r="G21" s="103">
        <v>1105561.26</v>
      </c>
      <c r="H21" s="126">
        <v>287</v>
      </c>
    </row>
    <row r="22" spans="1:8" outlineLevel="2" x14ac:dyDescent="0.2">
      <c r="A22" s="101"/>
      <c r="B22" s="102" t="s">
        <v>16</v>
      </c>
      <c r="C22" s="103">
        <v>1240477.3400000001</v>
      </c>
      <c r="D22" s="104">
        <v>349</v>
      </c>
      <c r="E22" s="124">
        <v>0</v>
      </c>
      <c r="F22" s="125">
        <v>0</v>
      </c>
      <c r="G22" s="103">
        <v>1240477.3400000001</v>
      </c>
      <c r="H22" s="126">
        <v>349</v>
      </c>
    </row>
    <row r="23" spans="1:8" outlineLevel="2" x14ac:dyDescent="0.2">
      <c r="A23" s="101"/>
      <c r="B23" s="102" t="s">
        <v>3</v>
      </c>
      <c r="C23" s="103">
        <v>662418.4</v>
      </c>
      <c r="D23" s="104">
        <v>259</v>
      </c>
      <c r="E23" s="124">
        <v>0</v>
      </c>
      <c r="F23" s="125">
        <v>0</v>
      </c>
      <c r="G23" s="103">
        <v>662418.4</v>
      </c>
      <c r="H23" s="126">
        <v>259</v>
      </c>
    </row>
    <row r="24" spans="1:8" outlineLevel="2" x14ac:dyDescent="0.2">
      <c r="A24" s="101"/>
      <c r="B24" s="102" t="s">
        <v>4</v>
      </c>
      <c r="C24" s="103">
        <v>757049.6</v>
      </c>
      <c r="D24" s="104">
        <v>296</v>
      </c>
      <c r="E24" s="124">
        <v>0</v>
      </c>
      <c r="F24" s="125">
        <v>0</v>
      </c>
      <c r="G24" s="103">
        <v>757049.6</v>
      </c>
      <c r="H24" s="126">
        <v>296</v>
      </c>
    </row>
    <row r="25" spans="1:8" outlineLevel="2" x14ac:dyDescent="0.2">
      <c r="A25" s="101"/>
      <c r="B25" s="102" t="s">
        <v>5</v>
      </c>
      <c r="C25" s="103">
        <v>757049.6</v>
      </c>
      <c r="D25" s="104">
        <v>296</v>
      </c>
      <c r="E25" s="124">
        <v>0</v>
      </c>
      <c r="F25" s="125">
        <v>0</v>
      </c>
      <c r="G25" s="103">
        <v>757049.6</v>
      </c>
      <c r="H25" s="126">
        <v>296</v>
      </c>
    </row>
    <row r="26" spans="1:8" outlineLevel="2" x14ac:dyDescent="0.2">
      <c r="A26" s="101"/>
      <c r="B26" s="102" t="s">
        <v>6</v>
      </c>
      <c r="C26" s="103">
        <v>2701934.48</v>
      </c>
      <c r="D26" s="104">
        <v>577</v>
      </c>
      <c r="E26" s="124">
        <v>0</v>
      </c>
      <c r="F26" s="125">
        <v>0</v>
      </c>
      <c r="G26" s="103">
        <v>2701934.48</v>
      </c>
      <c r="H26" s="126">
        <v>577</v>
      </c>
    </row>
    <row r="27" spans="1:8" outlineLevel="2" x14ac:dyDescent="0.2">
      <c r="A27" s="101"/>
      <c r="B27" s="102" t="s">
        <v>7</v>
      </c>
      <c r="C27" s="103">
        <v>1569209.26</v>
      </c>
      <c r="D27" s="104">
        <v>566</v>
      </c>
      <c r="E27" s="124">
        <v>0</v>
      </c>
      <c r="F27" s="125">
        <v>0</v>
      </c>
      <c r="G27" s="103">
        <v>1569209.26</v>
      </c>
      <c r="H27" s="126">
        <v>566</v>
      </c>
    </row>
    <row r="28" spans="1:8" outlineLevel="2" x14ac:dyDescent="0.2">
      <c r="A28" s="101"/>
      <c r="B28" s="102" t="s">
        <v>8</v>
      </c>
      <c r="C28" s="103">
        <v>946312</v>
      </c>
      <c r="D28" s="104">
        <v>370</v>
      </c>
      <c r="E28" s="124">
        <v>529723.36</v>
      </c>
      <c r="F28" s="125">
        <v>-116</v>
      </c>
      <c r="G28" s="103">
        <v>1476035.36</v>
      </c>
      <c r="H28" s="126">
        <v>254</v>
      </c>
    </row>
    <row r="29" spans="1:8" outlineLevel="2" x14ac:dyDescent="0.2">
      <c r="A29" s="127"/>
      <c r="B29" s="102" t="s">
        <v>9</v>
      </c>
      <c r="C29" s="103">
        <v>851680.8</v>
      </c>
      <c r="D29" s="104">
        <v>333</v>
      </c>
      <c r="E29" s="124">
        <v>316189.76</v>
      </c>
      <c r="F29" s="125">
        <v>40</v>
      </c>
      <c r="G29" s="103">
        <v>1167870.56</v>
      </c>
      <c r="H29" s="126">
        <v>373</v>
      </c>
    </row>
    <row r="30" spans="1:8" outlineLevel="2" x14ac:dyDescent="0.2">
      <c r="A30" s="101"/>
      <c r="B30" s="102" t="s">
        <v>10</v>
      </c>
      <c r="C30" s="103">
        <v>946312</v>
      </c>
      <c r="D30" s="104">
        <v>370</v>
      </c>
      <c r="E30" s="124">
        <v>316189.76</v>
      </c>
      <c r="F30" s="125">
        <v>40</v>
      </c>
      <c r="G30" s="103">
        <v>1262501.76</v>
      </c>
      <c r="H30" s="126">
        <v>410</v>
      </c>
    </row>
    <row r="31" spans="1:8" outlineLevel="2" x14ac:dyDescent="0.2">
      <c r="A31" s="101"/>
      <c r="B31" s="102" t="s">
        <v>11</v>
      </c>
      <c r="C31" s="103">
        <v>946312</v>
      </c>
      <c r="D31" s="104">
        <v>370</v>
      </c>
      <c r="E31" s="124">
        <v>316189.71999999997</v>
      </c>
      <c r="F31" s="125">
        <v>36</v>
      </c>
      <c r="G31" s="103">
        <v>1262501.72</v>
      </c>
      <c r="H31" s="126">
        <v>406</v>
      </c>
    </row>
    <row r="32" spans="1:8" x14ac:dyDescent="0.2">
      <c r="A32" s="97" t="s">
        <v>113</v>
      </c>
      <c r="B32" s="97" t="s">
        <v>114</v>
      </c>
      <c r="C32" s="98">
        <v>9413217.0099999998</v>
      </c>
      <c r="D32" s="100">
        <v>3415</v>
      </c>
      <c r="E32" s="98">
        <v>-280994.09999999998</v>
      </c>
      <c r="F32" s="100">
        <v>-334</v>
      </c>
      <c r="G32" s="98">
        <v>9132222.9100000001</v>
      </c>
      <c r="H32" s="100">
        <v>3081</v>
      </c>
    </row>
    <row r="33" spans="1:8" outlineLevel="2" x14ac:dyDescent="0.2">
      <c r="A33" s="101"/>
      <c r="B33" s="102" t="s">
        <v>14</v>
      </c>
      <c r="C33" s="103">
        <v>457487.93</v>
      </c>
      <c r="D33" s="104">
        <v>145</v>
      </c>
      <c r="E33" s="124">
        <v>0</v>
      </c>
      <c r="F33" s="125">
        <v>0</v>
      </c>
      <c r="G33" s="103">
        <v>457487.93</v>
      </c>
      <c r="H33" s="126">
        <v>145</v>
      </c>
    </row>
    <row r="34" spans="1:8" outlineLevel="2" x14ac:dyDescent="0.2">
      <c r="A34" s="101"/>
      <c r="B34" s="102" t="s">
        <v>15</v>
      </c>
      <c r="C34" s="103">
        <v>719153.32</v>
      </c>
      <c r="D34" s="104">
        <v>215</v>
      </c>
      <c r="E34" s="124">
        <v>0</v>
      </c>
      <c r="F34" s="125">
        <v>0</v>
      </c>
      <c r="G34" s="103">
        <v>719153.32</v>
      </c>
      <c r="H34" s="126">
        <v>215</v>
      </c>
    </row>
    <row r="35" spans="1:8" outlineLevel="2" x14ac:dyDescent="0.2">
      <c r="A35" s="101"/>
      <c r="B35" s="102" t="s">
        <v>16</v>
      </c>
      <c r="C35" s="103">
        <v>757457.12</v>
      </c>
      <c r="D35" s="104">
        <v>259</v>
      </c>
      <c r="E35" s="124">
        <v>0</v>
      </c>
      <c r="F35" s="125">
        <v>0</v>
      </c>
      <c r="G35" s="103">
        <v>757457.12</v>
      </c>
      <c r="H35" s="126">
        <v>259</v>
      </c>
    </row>
    <row r="36" spans="1:8" outlineLevel="2" x14ac:dyDescent="0.2">
      <c r="A36" s="101"/>
      <c r="B36" s="102" t="s">
        <v>3</v>
      </c>
      <c r="C36" s="103">
        <v>647507.51</v>
      </c>
      <c r="D36" s="104">
        <v>247</v>
      </c>
      <c r="E36" s="124">
        <v>0</v>
      </c>
      <c r="F36" s="125">
        <v>0</v>
      </c>
      <c r="G36" s="103">
        <v>647507.51</v>
      </c>
      <c r="H36" s="126">
        <v>247</v>
      </c>
    </row>
    <row r="37" spans="1:8" outlineLevel="2" x14ac:dyDescent="0.2">
      <c r="A37" s="101"/>
      <c r="B37" s="102" t="s">
        <v>4</v>
      </c>
      <c r="C37" s="103">
        <v>787424.29</v>
      </c>
      <c r="D37" s="104">
        <v>267</v>
      </c>
      <c r="E37" s="124">
        <v>0</v>
      </c>
      <c r="F37" s="125">
        <v>0</v>
      </c>
      <c r="G37" s="103">
        <v>787424.29</v>
      </c>
      <c r="H37" s="126">
        <v>267</v>
      </c>
    </row>
    <row r="38" spans="1:8" outlineLevel="2" x14ac:dyDescent="0.2">
      <c r="A38" s="101"/>
      <c r="B38" s="102" t="s">
        <v>5</v>
      </c>
      <c r="C38" s="103">
        <v>851213.69</v>
      </c>
      <c r="D38" s="104">
        <v>282</v>
      </c>
      <c r="E38" s="124">
        <v>0</v>
      </c>
      <c r="F38" s="125">
        <v>0</v>
      </c>
      <c r="G38" s="103">
        <v>851213.69</v>
      </c>
      <c r="H38" s="126">
        <v>282</v>
      </c>
    </row>
    <row r="39" spans="1:8" outlineLevel="2" x14ac:dyDescent="0.2">
      <c r="A39" s="101"/>
      <c r="B39" s="102" t="s">
        <v>6</v>
      </c>
      <c r="C39" s="103">
        <v>802781.56</v>
      </c>
      <c r="D39" s="104">
        <v>294</v>
      </c>
      <c r="E39" s="124">
        <v>0</v>
      </c>
      <c r="F39" s="125">
        <v>0</v>
      </c>
      <c r="G39" s="103">
        <v>802781.56</v>
      </c>
      <c r="H39" s="126">
        <v>294</v>
      </c>
    </row>
    <row r="40" spans="1:8" outlineLevel="2" x14ac:dyDescent="0.2">
      <c r="A40" s="101"/>
      <c r="B40" s="102" t="s">
        <v>7</v>
      </c>
      <c r="C40" s="103">
        <v>957852.27</v>
      </c>
      <c r="D40" s="104">
        <v>370</v>
      </c>
      <c r="E40" s="124">
        <v>0</v>
      </c>
      <c r="F40" s="125">
        <v>-62</v>
      </c>
      <c r="G40" s="103">
        <v>957852.27</v>
      </c>
      <c r="H40" s="126">
        <v>308</v>
      </c>
    </row>
    <row r="41" spans="1:8" outlineLevel="2" x14ac:dyDescent="0.2">
      <c r="A41" s="101"/>
      <c r="B41" s="102" t="s">
        <v>8</v>
      </c>
      <c r="C41" s="103">
        <v>855515.71</v>
      </c>
      <c r="D41" s="104">
        <v>333</v>
      </c>
      <c r="E41" s="124">
        <v>12773.78</v>
      </c>
      <c r="F41" s="125">
        <v>-39</v>
      </c>
      <c r="G41" s="103">
        <v>868289.49</v>
      </c>
      <c r="H41" s="126">
        <v>294</v>
      </c>
    </row>
    <row r="42" spans="1:8" outlineLevel="2" x14ac:dyDescent="0.2">
      <c r="A42" s="127"/>
      <c r="B42" s="102" t="s">
        <v>9</v>
      </c>
      <c r="C42" s="103">
        <v>855515.71</v>
      </c>
      <c r="D42" s="104">
        <v>333</v>
      </c>
      <c r="E42" s="124">
        <v>-97922.64</v>
      </c>
      <c r="F42" s="125">
        <v>-76</v>
      </c>
      <c r="G42" s="103">
        <v>757593.07</v>
      </c>
      <c r="H42" s="126">
        <v>257</v>
      </c>
    </row>
    <row r="43" spans="1:8" outlineLevel="2" x14ac:dyDescent="0.2">
      <c r="A43" s="101"/>
      <c r="B43" s="102" t="s">
        <v>10</v>
      </c>
      <c r="C43" s="103">
        <v>855515.71</v>
      </c>
      <c r="D43" s="104">
        <v>333</v>
      </c>
      <c r="E43" s="124">
        <v>-97922.64</v>
      </c>
      <c r="F43" s="125">
        <v>-77</v>
      </c>
      <c r="G43" s="103">
        <v>757593.07</v>
      </c>
      <c r="H43" s="126">
        <v>256</v>
      </c>
    </row>
    <row r="44" spans="1:8" outlineLevel="2" x14ac:dyDescent="0.2">
      <c r="A44" s="101"/>
      <c r="B44" s="102" t="s">
        <v>11</v>
      </c>
      <c r="C44" s="103">
        <v>865792.19</v>
      </c>
      <c r="D44" s="104">
        <v>337</v>
      </c>
      <c r="E44" s="124">
        <v>-97922.6</v>
      </c>
      <c r="F44" s="125">
        <v>-80</v>
      </c>
      <c r="G44" s="103">
        <v>767869.59</v>
      </c>
      <c r="H44" s="126">
        <v>257</v>
      </c>
    </row>
    <row r="45" spans="1:8" x14ac:dyDescent="0.2">
      <c r="A45" s="97" t="s">
        <v>19</v>
      </c>
      <c r="B45" s="97" t="s">
        <v>20</v>
      </c>
      <c r="C45" s="98">
        <v>12418783.74</v>
      </c>
      <c r="D45" s="100">
        <v>4636</v>
      </c>
      <c r="E45" s="98">
        <v>369309.91</v>
      </c>
      <c r="F45" s="100">
        <v>0</v>
      </c>
      <c r="G45" s="98">
        <v>12788093.65</v>
      </c>
      <c r="H45" s="100">
        <v>4636</v>
      </c>
    </row>
    <row r="46" spans="1:8" outlineLevel="2" x14ac:dyDescent="0.2">
      <c r="A46" s="101"/>
      <c r="B46" s="102" t="s">
        <v>14</v>
      </c>
      <c r="C46" s="103">
        <v>989902.25</v>
      </c>
      <c r="D46" s="104">
        <v>332</v>
      </c>
      <c r="E46" s="124">
        <v>0</v>
      </c>
      <c r="F46" s="125">
        <v>0</v>
      </c>
      <c r="G46" s="103">
        <v>989902.25</v>
      </c>
      <c r="H46" s="126">
        <v>332</v>
      </c>
    </row>
    <row r="47" spans="1:8" outlineLevel="2" x14ac:dyDescent="0.2">
      <c r="A47" s="101"/>
      <c r="B47" s="102" t="s">
        <v>15</v>
      </c>
      <c r="C47" s="103">
        <v>1202713.8500000001</v>
      </c>
      <c r="D47" s="104">
        <v>511</v>
      </c>
      <c r="E47" s="124">
        <v>0</v>
      </c>
      <c r="F47" s="124">
        <v>0</v>
      </c>
      <c r="G47" s="103">
        <v>1202713.8500000001</v>
      </c>
      <c r="H47" s="126">
        <v>511</v>
      </c>
    </row>
    <row r="48" spans="1:8" outlineLevel="2" x14ac:dyDescent="0.2">
      <c r="A48" s="101"/>
      <c r="B48" s="102" t="s">
        <v>16</v>
      </c>
      <c r="C48" s="103">
        <v>1231556.92</v>
      </c>
      <c r="D48" s="104">
        <v>507</v>
      </c>
      <c r="E48" s="124">
        <v>0</v>
      </c>
      <c r="F48" s="125">
        <v>0</v>
      </c>
      <c r="G48" s="103">
        <v>1231556.92</v>
      </c>
      <c r="H48" s="126">
        <v>507</v>
      </c>
    </row>
    <row r="49" spans="1:8" outlineLevel="2" x14ac:dyDescent="0.2">
      <c r="A49" s="101"/>
      <c r="B49" s="102" t="s">
        <v>3</v>
      </c>
      <c r="C49" s="103">
        <v>859353.55</v>
      </c>
      <c r="D49" s="104">
        <v>336</v>
      </c>
      <c r="E49" s="124">
        <v>0</v>
      </c>
      <c r="F49" s="125">
        <v>0</v>
      </c>
      <c r="G49" s="103">
        <v>859353.55</v>
      </c>
      <c r="H49" s="126">
        <v>336</v>
      </c>
    </row>
    <row r="50" spans="1:8" outlineLevel="2" x14ac:dyDescent="0.2">
      <c r="A50" s="101"/>
      <c r="B50" s="102" t="s">
        <v>4</v>
      </c>
      <c r="C50" s="103">
        <v>859353.55</v>
      </c>
      <c r="D50" s="104">
        <v>336</v>
      </c>
      <c r="E50" s="124">
        <v>0</v>
      </c>
      <c r="F50" s="125">
        <v>0</v>
      </c>
      <c r="G50" s="103">
        <v>859353.55</v>
      </c>
      <c r="H50" s="126">
        <v>336</v>
      </c>
    </row>
    <row r="51" spans="1:8" outlineLevel="2" x14ac:dyDescent="0.2">
      <c r="A51" s="101"/>
      <c r="B51" s="102" t="s">
        <v>5</v>
      </c>
      <c r="C51" s="103">
        <v>859353.55</v>
      </c>
      <c r="D51" s="104">
        <v>336</v>
      </c>
      <c r="E51" s="124">
        <v>0</v>
      </c>
      <c r="F51" s="125">
        <v>0</v>
      </c>
      <c r="G51" s="103">
        <v>859353.55</v>
      </c>
      <c r="H51" s="126">
        <v>336</v>
      </c>
    </row>
    <row r="52" spans="1:8" outlineLevel="2" x14ac:dyDescent="0.2">
      <c r="A52" s="101"/>
      <c r="B52" s="102" t="s">
        <v>6</v>
      </c>
      <c r="C52" s="103">
        <v>1801330.38</v>
      </c>
      <c r="D52" s="104">
        <v>479</v>
      </c>
      <c r="E52" s="124">
        <v>0</v>
      </c>
      <c r="F52" s="125">
        <v>0</v>
      </c>
      <c r="G52" s="103">
        <v>1801330.38</v>
      </c>
      <c r="H52" s="126">
        <v>479</v>
      </c>
    </row>
    <row r="53" spans="1:8" outlineLevel="2" x14ac:dyDescent="0.2">
      <c r="A53" s="101"/>
      <c r="B53" s="102" t="s">
        <v>7</v>
      </c>
      <c r="C53" s="103">
        <v>1180363.0900000001</v>
      </c>
      <c r="D53" s="104">
        <v>456</v>
      </c>
      <c r="E53" s="124">
        <v>0</v>
      </c>
      <c r="F53" s="125">
        <v>0</v>
      </c>
      <c r="G53" s="103">
        <v>1180363.0900000001</v>
      </c>
      <c r="H53" s="126">
        <v>456</v>
      </c>
    </row>
    <row r="54" spans="1:8" outlineLevel="2" x14ac:dyDescent="0.2">
      <c r="A54" s="101"/>
      <c r="B54" s="102" t="s">
        <v>8</v>
      </c>
      <c r="C54" s="103">
        <v>859353.55</v>
      </c>
      <c r="D54" s="104">
        <v>336</v>
      </c>
      <c r="E54" s="124">
        <v>-252210.45</v>
      </c>
      <c r="F54" s="125">
        <v>-103</v>
      </c>
      <c r="G54" s="103">
        <v>607143.1</v>
      </c>
      <c r="H54" s="126">
        <v>233</v>
      </c>
    </row>
    <row r="55" spans="1:8" outlineLevel="2" x14ac:dyDescent="0.2">
      <c r="A55" s="127"/>
      <c r="B55" s="102" t="s">
        <v>9</v>
      </c>
      <c r="C55" s="103">
        <v>859353.55</v>
      </c>
      <c r="D55" s="104">
        <v>336</v>
      </c>
      <c r="E55" s="124">
        <v>207173.44</v>
      </c>
      <c r="F55" s="125">
        <v>36</v>
      </c>
      <c r="G55" s="103">
        <v>1066526.99</v>
      </c>
      <c r="H55" s="126">
        <v>372</v>
      </c>
    </row>
    <row r="56" spans="1:8" outlineLevel="2" x14ac:dyDescent="0.2">
      <c r="A56" s="101"/>
      <c r="B56" s="102" t="s">
        <v>10</v>
      </c>
      <c r="C56" s="103">
        <v>859353.55</v>
      </c>
      <c r="D56" s="104">
        <v>336</v>
      </c>
      <c r="E56" s="124">
        <v>207173.44</v>
      </c>
      <c r="F56" s="125">
        <v>35</v>
      </c>
      <c r="G56" s="103">
        <v>1066526.99</v>
      </c>
      <c r="H56" s="126">
        <v>371</v>
      </c>
    </row>
    <row r="57" spans="1:8" outlineLevel="2" x14ac:dyDescent="0.2">
      <c r="A57" s="101"/>
      <c r="B57" s="102" t="s">
        <v>11</v>
      </c>
      <c r="C57" s="103">
        <v>856795.95</v>
      </c>
      <c r="D57" s="104">
        <v>335</v>
      </c>
      <c r="E57" s="124">
        <v>207173.48</v>
      </c>
      <c r="F57" s="125">
        <v>32</v>
      </c>
      <c r="G57" s="103">
        <v>1063969.43</v>
      </c>
      <c r="H57" s="126">
        <v>367</v>
      </c>
    </row>
    <row r="58" spans="1:8" ht="31.5" x14ac:dyDescent="0.2">
      <c r="A58" s="97" t="s">
        <v>123</v>
      </c>
      <c r="B58" s="97" t="s">
        <v>124</v>
      </c>
      <c r="C58" s="98">
        <v>6242858.3300000001</v>
      </c>
      <c r="D58" s="100">
        <v>2432</v>
      </c>
      <c r="E58" s="98">
        <v>622778.88</v>
      </c>
      <c r="F58" s="100">
        <v>301</v>
      </c>
      <c r="G58" s="98">
        <v>6865637.21</v>
      </c>
      <c r="H58" s="100">
        <v>2733</v>
      </c>
    </row>
    <row r="59" spans="1:8" outlineLevel="2" x14ac:dyDescent="0.2">
      <c r="A59" s="101"/>
      <c r="B59" s="102" t="s">
        <v>15</v>
      </c>
      <c r="C59" s="103">
        <v>369673.15</v>
      </c>
      <c r="D59" s="104">
        <v>158</v>
      </c>
      <c r="E59" s="124">
        <v>0</v>
      </c>
      <c r="F59" s="125">
        <v>0</v>
      </c>
      <c r="G59" s="103">
        <v>369673.15</v>
      </c>
      <c r="H59" s="126">
        <v>158</v>
      </c>
    </row>
    <row r="60" spans="1:8" outlineLevel="2" x14ac:dyDescent="0.2">
      <c r="A60" s="101"/>
      <c r="B60" s="102" t="s">
        <v>16</v>
      </c>
      <c r="C60" s="103">
        <v>1185282.8799999999</v>
      </c>
      <c r="D60" s="104">
        <v>506</v>
      </c>
      <c r="E60" s="124">
        <v>0</v>
      </c>
      <c r="F60" s="125">
        <v>0</v>
      </c>
      <c r="G60" s="103">
        <v>1185282.8799999999</v>
      </c>
      <c r="H60" s="126">
        <v>506</v>
      </c>
    </row>
    <row r="61" spans="1:8" outlineLevel="2" x14ac:dyDescent="0.2">
      <c r="A61" s="101"/>
      <c r="B61" s="102" t="s">
        <v>3</v>
      </c>
      <c r="C61" s="103">
        <v>427119.2</v>
      </c>
      <c r="D61" s="104">
        <v>167</v>
      </c>
      <c r="E61" s="124">
        <v>0</v>
      </c>
      <c r="F61" s="125">
        <v>0</v>
      </c>
      <c r="G61" s="103">
        <v>427119.2</v>
      </c>
      <c r="H61" s="126">
        <v>167</v>
      </c>
    </row>
    <row r="62" spans="1:8" outlineLevel="2" x14ac:dyDescent="0.2">
      <c r="A62" s="101"/>
      <c r="B62" s="102" t="s">
        <v>4</v>
      </c>
      <c r="C62" s="103">
        <v>427119.2</v>
      </c>
      <c r="D62" s="104">
        <v>167</v>
      </c>
      <c r="E62" s="124">
        <v>0</v>
      </c>
      <c r="F62" s="125">
        <v>0</v>
      </c>
      <c r="G62" s="103">
        <v>427119.2</v>
      </c>
      <c r="H62" s="126">
        <v>167</v>
      </c>
    </row>
    <row r="63" spans="1:8" outlineLevel="2" x14ac:dyDescent="0.2">
      <c r="A63" s="101"/>
      <c r="B63" s="102" t="s">
        <v>5</v>
      </c>
      <c r="C63" s="103">
        <v>427119.2</v>
      </c>
      <c r="D63" s="104">
        <v>167</v>
      </c>
      <c r="E63" s="124">
        <v>0</v>
      </c>
      <c r="F63" s="125">
        <v>0</v>
      </c>
      <c r="G63" s="103">
        <v>427119.2</v>
      </c>
      <c r="H63" s="126">
        <v>167</v>
      </c>
    </row>
    <row r="64" spans="1:8" outlineLevel="2" x14ac:dyDescent="0.2">
      <c r="A64" s="101"/>
      <c r="B64" s="102" t="s">
        <v>6</v>
      </c>
      <c r="C64" s="103">
        <v>1143080.67</v>
      </c>
      <c r="D64" s="104">
        <v>382</v>
      </c>
      <c r="E64" s="124">
        <v>0</v>
      </c>
      <c r="F64" s="125">
        <v>0</v>
      </c>
      <c r="G64" s="103">
        <v>1143080.67</v>
      </c>
      <c r="H64" s="126">
        <v>382</v>
      </c>
    </row>
    <row r="65" spans="1:8" outlineLevel="2" x14ac:dyDescent="0.2">
      <c r="A65" s="101"/>
      <c r="B65" s="102" t="s">
        <v>7</v>
      </c>
      <c r="C65" s="103">
        <v>565217.63</v>
      </c>
      <c r="D65" s="104">
        <v>221</v>
      </c>
      <c r="E65" s="124">
        <v>0</v>
      </c>
      <c r="F65" s="125">
        <v>0</v>
      </c>
      <c r="G65" s="103">
        <v>565217.63</v>
      </c>
      <c r="H65" s="126">
        <v>221</v>
      </c>
    </row>
    <row r="66" spans="1:8" outlineLevel="2" x14ac:dyDescent="0.2">
      <c r="A66" s="101"/>
      <c r="B66" s="102" t="s">
        <v>8</v>
      </c>
      <c r="C66" s="103">
        <v>427119.2</v>
      </c>
      <c r="D66" s="104">
        <v>167</v>
      </c>
      <c r="E66" s="124">
        <v>177496.78</v>
      </c>
      <c r="F66" s="125">
        <v>123</v>
      </c>
      <c r="G66" s="103">
        <v>604615.98</v>
      </c>
      <c r="H66" s="126">
        <v>290</v>
      </c>
    </row>
    <row r="67" spans="1:8" outlineLevel="2" x14ac:dyDescent="0.2">
      <c r="A67" s="127"/>
      <c r="B67" s="102" t="s">
        <v>9</v>
      </c>
      <c r="C67" s="103">
        <v>427119.2</v>
      </c>
      <c r="D67" s="104">
        <v>167</v>
      </c>
      <c r="E67" s="124">
        <v>148427.35999999999</v>
      </c>
      <c r="F67" s="125">
        <v>60</v>
      </c>
      <c r="G67" s="103">
        <v>575546.56000000006</v>
      </c>
      <c r="H67" s="126">
        <v>227</v>
      </c>
    </row>
    <row r="68" spans="1:8" outlineLevel="2" x14ac:dyDescent="0.2">
      <c r="A68" s="101"/>
      <c r="B68" s="102" t="s">
        <v>10</v>
      </c>
      <c r="C68" s="103">
        <v>427119.2</v>
      </c>
      <c r="D68" s="104">
        <v>167</v>
      </c>
      <c r="E68" s="124">
        <v>148427.35999999999</v>
      </c>
      <c r="F68" s="125">
        <v>60</v>
      </c>
      <c r="G68" s="103">
        <v>575546.56000000006</v>
      </c>
      <c r="H68" s="126">
        <v>227</v>
      </c>
    </row>
    <row r="69" spans="1:8" outlineLevel="2" x14ac:dyDescent="0.2">
      <c r="A69" s="101"/>
      <c r="B69" s="102" t="s">
        <v>11</v>
      </c>
      <c r="C69" s="103">
        <v>416888.8</v>
      </c>
      <c r="D69" s="104">
        <v>163</v>
      </c>
      <c r="E69" s="124">
        <v>148427.38</v>
      </c>
      <c r="F69" s="125">
        <v>58</v>
      </c>
      <c r="G69" s="103">
        <v>565316.18000000005</v>
      </c>
      <c r="H69" s="126">
        <v>221</v>
      </c>
    </row>
    <row r="70" spans="1:8" ht="21" x14ac:dyDescent="0.2">
      <c r="A70" s="97" t="s">
        <v>125</v>
      </c>
      <c r="B70" s="97" t="s">
        <v>126</v>
      </c>
      <c r="C70" s="98">
        <v>10035116.74</v>
      </c>
      <c r="D70" s="100">
        <v>4038</v>
      </c>
      <c r="E70" s="98">
        <v>-429267.74</v>
      </c>
      <c r="F70" s="100">
        <v>0</v>
      </c>
      <c r="G70" s="98">
        <v>9605849</v>
      </c>
      <c r="H70" s="100">
        <v>4038</v>
      </c>
    </row>
    <row r="71" spans="1:8" outlineLevel="2" x14ac:dyDescent="0.2">
      <c r="A71" s="101"/>
      <c r="B71" s="102" t="s">
        <v>14</v>
      </c>
      <c r="C71" s="103">
        <v>674376.84</v>
      </c>
      <c r="D71" s="104">
        <v>307</v>
      </c>
      <c r="E71" s="124">
        <v>0</v>
      </c>
      <c r="F71" s="125">
        <v>0</v>
      </c>
      <c r="G71" s="103">
        <v>674376.84</v>
      </c>
      <c r="H71" s="126">
        <v>307</v>
      </c>
    </row>
    <row r="72" spans="1:8" outlineLevel="2" x14ac:dyDescent="0.2">
      <c r="A72" s="101"/>
      <c r="B72" s="102" t="s">
        <v>15</v>
      </c>
      <c r="C72" s="103">
        <v>822185.72</v>
      </c>
      <c r="D72" s="104">
        <v>334</v>
      </c>
      <c r="E72" s="124">
        <v>0</v>
      </c>
      <c r="F72" s="125">
        <v>0</v>
      </c>
      <c r="G72" s="103">
        <v>822185.72</v>
      </c>
      <c r="H72" s="126">
        <v>334</v>
      </c>
    </row>
    <row r="73" spans="1:8" outlineLevel="2" x14ac:dyDescent="0.2">
      <c r="A73" s="101"/>
      <c r="B73" s="102" t="s">
        <v>16</v>
      </c>
      <c r="C73" s="103">
        <v>655094.43999999994</v>
      </c>
      <c r="D73" s="104">
        <v>306</v>
      </c>
      <c r="E73" s="124">
        <v>0</v>
      </c>
      <c r="F73" s="125">
        <v>0</v>
      </c>
      <c r="G73" s="103">
        <v>655094.43999999994</v>
      </c>
      <c r="H73" s="126">
        <v>306</v>
      </c>
    </row>
    <row r="74" spans="1:8" outlineLevel="2" x14ac:dyDescent="0.2">
      <c r="A74" s="101"/>
      <c r="B74" s="102" t="s">
        <v>3</v>
      </c>
      <c r="C74" s="103">
        <v>883662.12</v>
      </c>
      <c r="D74" s="104">
        <v>358</v>
      </c>
      <c r="E74" s="124">
        <v>0</v>
      </c>
      <c r="F74" s="125">
        <v>0</v>
      </c>
      <c r="G74" s="103">
        <v>883662.12</v>
      </c>
      <c r="H74" s="126">
        <v>358</v>
      </c>
    </row>
    <row r="75" spans="1:8" outlineLevel="2" x14ac:dyDescent="0.2">
      <c r="A75" s="101"/>
      <c r="B75" s="102" t="s">
        <v>4</v>
      </c>
      <c r="C75" s="103">
        <v>915178.18</v>
      </c>
      <c r="D75" s="104">
        <v>358</v>
      </c>
      <c r="E75" s="124">
        <v>0</v>
      </c>
      <c r="F75" s="125">
        <v>0</v>
      </c>
      <c r="G75" s="103">
        <v>915178.18</v>
      </c>
      <c r="H75" s="126">
        <v>358</v>
      </c>
    </row>
    <row r="76" spans="1:8" outlineLevel="2" x14ac:dyDescent="0.2">
      <c r="A76" s="101"/>
      <c r="B76" s="102" t="s">
        <v>5</v>
      </c>
      <c r="C76" s="103">
        <v>818703.84</v>
      </c>
      <c r="D76" s="104">
        <v>319</v>
      </c>
      <c r="E76" s="124">
        <v>0</v>
      </c>
      <c r="F76" s="125">
        <v>0</v>
      </c>
      <c r="G76" s="103">
        <v>818703.84</v>
      </c>
      <c r="H76" s="126">
        <v>319</v>
      </c>
    </row>
    <row r="77" spans="1:8" outlineLevel="2" x14ac:dyDescent="0.2">
      <c r="A77" s="101"/>
      <c r="B77" s="102" t="s">
        <v>6</v>
      </c>
      <c r="C77" s="103">
        <v>725913.89</v>
      </c>
      <c r="D77" s="104">
        <v>281</v>
      </c>
      <c r="E77" s="124">
        <v>0</v>
      </c>
      <c r="F77" s="125">
        <v>0</v>
      </c>
      <c r="G77" s="103">
        <v>725913.89</v>
      </c>
      <c r="H77" s="126">
        <v>281</v>
      </c>
    </row>
    <row r="78" spans="1:8" outlineLevel="2" x14ac:dyDescent="0.2">
      <c r="A78" s="101"/>
      <c r="B78" s="102" t="s">
        <v>7</v>
      </c>
      <c r="C78" s="103">
        <v>885191.27</v>
      </c>
      <c r="D78" s="104">
        <v>346</v>
      </c>
      <c r="E78" s="124">
        <v>0</v>
      </c>
      <c r="F78" s="125">
        <v>0</v>
      </c>
      <c r="G78" s="103">
        <v>885191.27</v>
      </c>
      <c r="H78" s="126">
        <v>346</v>
      </c>
    </row>
    <row r="79" spans="1:8" outlineLevel="2" x14ac:dyDescent="0.2">
      <c r="A79" s="101"/>
      <c r="B79" s="102" t="s">
        <v>8</v>
      </c>
      <c r="C79" s="103">
        <v>915620.82</v>
      </c>
      <c r="D79" s="104">
        <v>358</v>
      </c>
      <c r="E79" s="124">
        <v>0</v>
      </c>
      <c r="F79" s="125">
        <v>0</v>
      </c>
      <c r="G79" s="103">
        <v>915620.82</v>
      </c>
      <c r="H79" s="126">
        <v>358</v>
      </c>
    </row>
    <row r="80" spans="1:8" outlineLevel="2" x14ac:dyDescent="0.2">
      <c r="A80" s="127"/>
      <c r="B80" s="102" t="s">
        <v>9</v>
      </c>
      <c r="C80" s="103">
        <v>915620.82</v>
      </c>
      <c r="D80" s="104">
        <v>358</v>
      </c>
      <c r="E80" s="124">
        <v>-143089.24</v>
      </c>
      <c r="F80" s="125">
        <v>0</v>
      </c>
      <c r="G80" s="103">
        <v>772531.58</v>
      </c>
      <c r="H80" s="126">
        <v>358</v>
      </c>
    </row>
    <row r="81" spans="1:8" outlineLevel="2" x14ac:dyDescent="0.2">
      <c r="A81" s="101"/>
      <c r="B81" s="102" t="s">
        <v>10</v>
      </c>
      <c r="C81" s="103">
        <v>915620.82</v>
      </c>
      <c r="D81" s="104">
        <v>358</v>
      </c>
      <c r="E81" s="124">
        <v>-143089.24</v>
      </c>
      <c r="F81" s="125">
        <v>0</v>
      </c>
      <c r="G81" s="103">
        <v>772531.58</v>
      </c>
      <c r="H81" s="126">
        <v>358</v>
      </c>
    </row>
    <row r="82" spans="1:8" outlineLevel="2" x14ac:dyDescent="0.2">
      <c r="A82" s="101"/>
      <c r="B82" s="102" t="s">
        <v>11</v>
      </c>
      <c r="C82" s="103">
        <v>907947.98</v>
      </c>
      <c r="D82" s="104">
        <v>355</v>
      </c>
      <c r="E82" s="124">
        <v>-143089.26</v>
      </c>
      <c r="F82" s="125">
        <v>0</v>
      </c>
      <c r="G82" s="103">
        <v>764858.72</v>
      </c>
      <c r="H82" s="126">
        <v>355</v>
      </c>
    </row>
    <row r="83" spans="1:8" x14ac:dyDescent="0.2">
      <c r="A83" s="97" t="s">
        <v>127</v>
      </c>
      <c r="B83" s="97" t="s">
        <v>128</v>
      </c>
      <c r="C83" s="98">
        <v>10608244.550000001</v>
      </c>
      <c r="D83" s="100">
        <v>4166</v>
      </c>
      <c r="E83" s="98">
        <v>2394861.7200000002</v>
      </c>
      <c r="F83" s="100">
        <v>829</v>
      </c>
      <c r="G83" s="98">
        <v>13003106.27</v>
      </c>
      <c r="H83" s="100">
        <v>4995</v>
      </c>
    </row>
    <row r="84" spans="1:8" outlineLevel="2" x14ac:dyDescent="0.2">
      <c r="A84" s="101"/>
      <c r="B84" s="102" t="s">
        <v>14</v>
      </c>
      <c r="C84" s="103">
        <v>498653.28</v>
      </c>
      <c r="D84" s="104">
        <v>193</v>
      </c>
      <c r="E84" s="124">
        <v>0</v>
      </c>
      <c r="F84" s="125">
        <v>0</v>
      </c>
      <c r="G84" s="103">
        <v>498653.28</v>
      </c>
      <c r="H84" s="126">
        <v>193</v>
      </c>
    </row>
    <row r="85" spans="1:8" outlineLevel="2" x14ac:dyDescent="0.2">
      <c r="A85" s="101"/>
      <c r="B85" s="102" t="s">
        <v>15</v>
      </c>
      <c r="C85" s="103">
        <v>785034.27</v>
      </c>
      <c r="D85" s="104">
        <v>298</v>
      </c>
      <c r="E85" s="124">
        <v>0</v>
      </c>
      <c r="F85" s="125">
        <v>0</v>
      </c>
      <c r="G85" s="103">
        <v>785034.27</v>
      </c>
      <c r="H85" s="126">
        <v>298</v>
      </c>
    </row>
    <row r="86" spans="1:8" outlineLevel="2" x14ac:dyDescent="0.2">
      <c r="A86" s="101"/>
      <c r="B86" s="102" t="s">
        <v>16</v>
      </c>
      <c r="C86" s="103">
        <v>1026199.12</v>
      </c>
      <c r="D86" s="104">
        <v>395</v>
      </c>
      <c r="E86" s="124">
        <v>0</v>
      </c>
      <c r="F86" s="125">
        <v>0</v>
      </c>
      <c r="G86" s="103">
        <v>1026199.12</v>
      </c>
      <c r="H86" s="126">
        <v>395</v>
      </c>
    </row>
    <row r="87" spans="1:8" outlineLevel="2" x14ac:dyDescent="0.2">
      <c r="A87" s="101"/>
      <c r="B87" s="102" t="s">
        <v>3</v>
      </c>
      <c r="C87" s="103">
        <v>590805.63</v>
      </c>
      <c r="D87" s="104">
        <v>231</v>
      </c>
      <c r="E87" s="124">
        <v>0</v>
      </c>
      <c r="F87" s="125">
        <v>0</v>
      </c>
      <c r="G87" s="103">
        <v>590805.63</v>
      </c>
      <c r="H87" s="126">
        <v>231</v>
      </c>
    </row>
    <row r="88" spans="1:8" outlineLevel="2" x14ac:dyDescent="0.2">
      <c r="A88" s="101"/>
      <c r="B88" s="102" t="s">
        <v>4</v>
      </c>
      <c r="C88" s="103">
        <v>590805.63</v>
      </c>
      <c r="D88" s="104">
        <v>231</v>
      </c>
      <c r="E88" s="124">
        <v>0</v>
      </c>
      <c r="F88" s="125">
        <v>0</v>
      </c>
      <c r="G88" s="103">
        <v>590805.63</v>
      </c>
      <c r="H88" s="126">
        <v>231</v>
      </c>
    </row>
    <row r="89" spans="1:8" outlineLevel="2" x14ac:dyDescent="0.2">
      <c r="A89" s="101"/>
      <c r="B89" s="102" t="s">
        <v>5</v>
      </c>
      <c r="C89" s="103">
        <v>590805.63</v>
      </c>
      <c r="D89" s="104">
        <v>231</v>
      </c>
      <c r="E89" s="124">
        <v>0</v>
      </c>
      <c r="F89" s="125">
        <v>0</v>
      </c>
      <c r="G89" s="103">
        <v>590805.63</v>
      </c>
      <c r="H89" s="126">
        <v>231</v>
      </c>
    </row>
    <row r="90" spans="1:8" outlineLevel="2" x14ac:dyDescent="0.2">
      <c r="A90" s="101"/>
      <c r="B90" s="102" t="s">
        <v>6</v>
      </c>
      <c r="C90" s="103">
        <v>2959943.21</v>
      </c>
      <c r="D90" s="126">
        <v>1192</v>
      </c>
      <c r="E90" s="124">
        <v>0</v>
      </c>
      <c r="F90" s="125">
        <v>0</v>
      </c>
      <c r="G90" s="103">
        <v>2959943.21</v>
      </c>
      <c r="H90" s="126">
        <v>1192</v>
      </c>
    </row>
    <row r="91" spans="1:8" outlineLevel="2" x14ac:dyDescent="0.2">
      <c r="A91" s="101"/>
      <c r="B91" s="102" t="s">
        <v>7</v>
      </c>
      <c r="C91" s="103">
        <v>1218120.82</v>
      </c>
      <c r="D91" s="104">
        <v>477</v>
      </c>
      <c r="E91" s="124">
        <v>0</v>
      </c>
      <c r="F91" s="125">
        <v>0</v>
      </c>
      <c r="G91" s="103">
        <v>1218120.82</v>
      </c>
      <c r="H91" s="126">
        <v>477</v>
      </c>
    </row>
    <row r="92" spans="1:8" outlineLevel="2" x14ac:dyDescent="0.2">
      <c r="A92" s="101"/>
      <c r="B92" s="102" t="s">
        <v>8</v>
      </c>
      <c r="C92" s="103">
        <v>590805.63</v>
      </c>
      <c r="D92" s="104">
        <v>231</v>
      </c>
      <c r="E92" s="124">
        <v>0</v>
      </c>
      <c r="F92" s="125">
        <v>0</v>
      </c>
      <c r="G92" s="103">
        <v>590805.63</v>
      </c>
      <c r="H92" s="126">
        <v>231</v>
      </c>
    </row>
    <row r="93" spans="1:8" outlineLevel="2" x14ac:dyDescent="0.2">
      <c r="A93" s="127"/>
      <c r="B93" s="102" t="s">
        <v>9</v>
      </c>
      <c r="C93" s="103">
        <v>590805.63</v>
      </c>
      <c r="D93" s="104">
        <v>231</v>
      </c>
      <c r="E93" s="124">
        <v>798287.24</v>
      </c>
      <c r="F93" s="125">
        <v>276</v>
      </c>
      <c r="G93" s="103">
        <v>1389092.87</v>
      </c>
      <c r="H93" s="126">
        <v>507</v>
      </c>
    </row>
    <row r="94" spans="1:8" outlineLevel="2" x14ac:dyDescent="0.2">
      <c r="A94" s="101"/>
      <c r="B94" s="102" t="s">
        <v>10</v>
      </c>
      <c r="C94" s="103">
        <v>590805.63</v>
      </c>
      <c r="D94" s="104">
        <v>231</v>
      </c>
      <c r="E94" s="124">
        <v>798287.24</v>
      </c>
      <c r="F94" s="125">
        <v>276</v>
      </c>
      <c r="G94" s="103">
        <v>1389092.87</v>
      </c>
      <c r="H94" s="126">
        <v>507</v>
      </c>
    </row>
    <row r="95" spans="1:8" outlineLevel="2" x14ac:dyDescent="0.2">
      <c r="A95" s="101"/>
      <c r="B95" s="102" t="s">
        <v>11</v>
      </c>
      <c r="C95" s="103">
        <v>575460.06999999995</v>
      </c>
      <c r="D95" s="104">
        <v>225</v>
      </c>
      <c r="E95" s="124">
        <v>798287.24</v>
      </c>
      <c r="F95" s="125">
        <v>277</v>
      </c>
      <c r="G95" s="103">
        <v>1373747.31</v>
      </c>
      <c r="H95" s="126">
        <v>502</v>
      </c>
    </row>
    <row r="96" spans="1:8" x14ac:dyDescent="0.2">
      <c r="A96" s="187" t="s">
        <v>25</v>
      </c>
      <c r="B96" s="187"/>
      <c r="C96" s="98">
        <v>69838906.079999998</v>
      </c>
      <c r="D96" s="100">
        <v>26688</v>
      </c>
      <c r="E96" s="98">
        <v>2926934.69</v>
      </c>
      <c r="F96" s="100">
        <v>743</v>
      </c>
      <c r="G96" s="98">
        <v>72765840.769999996</v>
      </c>
      <c r="H96" s="100">
        <v>27431</v>
      </c>
    </row>
  </sheetData>
  <mergeCells count="9">
    <mergeCell ref="A96:B96"/>
    <mergeCell ref="B1:D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scale="98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4"/>
  <sheetViews>
    <sheetView view="pageBreakPreview" zoomScale="170" zoomScaleNormal="100" zoomScaleSheetLayoutView="170" workbookViewId="0">
      <pane xSplit="2" ySplit="5" topLeftCell="C161" activePane="bottomRight" state="frozen"/>
      <selection pane="topRight" activeCell="C1" sqref="C1"/>
      <selection pane="bottomLeft" activeCell="A6" sqref="A6"/>
      <selection pane="bottomRight" activeCell="F1" sqref="F1:H1"/>
    </sheetView>
  </sheetViews>
  <sheetFormatPr defaultColWidth="10.5" defaultRowHeight="11.25" outlineLevelRow="2" x14ac:dyDescent="0.2"/>
  <cols>
    <col min="1" max="1" width="11.1640625" style="28" customWidth="1"/>
    <col min="2" max="2" width="19.83203125" style="109" customWidth="1"/>
    <col min="3" max="3" width="14.83203125" style="109" customWidth="1"/>
    <col min="4" max="4" width="12" style="109" customWidth="1"/>
    <col min="5" max="5" width="13.33203125" style="110" customWidth="1"/>
    <col min="6" max="6" width="12" style="109" customWidth="1"/>
    <col min="7" max="7" width="14.33203125" style="110" customWidth="1"/>
    <col min="8" max="8" width="13.5" style="109" customWidth="1"/>
    <col min="9" max="9" width="10.5" style="111"/>
    <col min="10" max="16384" width="10.5" style="29"/>
  </cols>
  <sheetData>
    <row r="1" spans="1:21" ht="41.25" customHeight="1" x14ac:dyDescent="0.2">
      <c r="A1" s="7"/>
      <c r="B1" s="226"/>
      <c r="C1" s="226"/>
      <c r="D1" s="226"/>
      <c r="E1" s="115"/>
      <c r="F1" s="189" t="s">
        <v>154</v>
      </c>
      <c r="G1" s="189"/>
      <c r="H1" s="189"/>
    </row>
    <row r="2" spans="1:21" ht="34.5" customHeight="1" x14ac:dyDescent="0.2">
      <c r="A2" s="196" t="s">
        <v>153</v>
      </c>
      <c r="B2" s="227"/>
      <c r="C2" s="227"/>
      <c r="D2" s="227"/>
      <c r="E2" s="227"/>
      <c r="F2" s="227"/>
      <c r="G2" s="227"/>
      <c r="H2" s="227"/>
    </row>
    <row r="3" spans="1:21" ht="24.75" customHeight="1" x14ac:dyDescent="0.2">
      <c r="A3" s="212" t="s">
        <v>0</v>
      </c>
      <c r="B3" s="228" t="s">
        <v>28</v>
      </c>
      <c r="C3" s="230" t="s">
        <v>29</v>
      </c>
      <c r="D3" s="231"/>
      <c r="E3" s="232" t="s">
        <v>30</v>
      </c>
      <c r="F3" s="233"/>
      <c r="G3" s="234" t="s">
        <v>31</v>
      </c>
      <c r="H3" s="235"/>
      <c r="L3" s="96"/>
      <c r="M3" s="96"/>
      <c r="N3" s="96"/>
      <c r="O3" s="96"/>
      <c r="P3" s="96"/>
      <c r="Q3" s="96"/>
      <c r="R3" s="96"/>
      <c r="S3" s="96"/>
      <c r="T3" s="96"/>
      <c r="U3" s="96"/>
    </row>
    <row r="4" spans="1:21" ht="21.75" customHeight="1" x14ac:dyDescent="0.2">
      <c r="A4" s="217"/>
      <c r="B4" s="229"/>
      <c r="C4" s="116" t="s">
        <v>32</v>
      </c>
      <c r="D4" s="117" t="s">
        <v>110</v>
      </c>
      <c r="E4" s="118" t="s">
        <v>32</v>
      </c>
      <c r="F4" s="117" t="s">
        <v>110</v>
      </c>
      <c r="G4" s="116" t="s">
        <v>32</v>
      </c>
      <c r="H4" s="117" t="s">
        <v>110</v>
      </c>
      <c r="L4" s="96"/>
      <c r="M4" s="96"/>
      <c r="N4" s="96"/>
      <c r="O4" s="96"/>
      <c r="P4" s="96"/>
      <c r="Q4" s="96"/>
      <c r="R4" s="96"/>
      <c r="S4" s="96"/>
      <c r="T4" s="96"/>
      <c r="U4" s="96"/>
    </row>
    <row r="5" spans="1:21" s="28" customFormat="1" x14ac:dyDescent="0.2">
      <c r="E5" s="108"/>
      <c r="G5" s="108"/>
    </row>
    <row r="6" spans="1:21" x14ac:dyDescent="0.2">
      <c r="A6" s="37" t="s">
        <v>35</v>
      </c>
      <c r="B6" s="37" t="s">
        <v>36</v>
      </c>
      <c r="C6" s="38">
        <v>9894913.4800000004</v>
      </c>
      <c r="D6" s="39">
        <v>6560</v>
      </c>
      <c r="E6" s="38">
        <v>-990516.15</v>
      </c>
      <c r="F6" s="39">
        <v>-1404</v>
      </c>
      <c r="G6" s="40">
        <v>8904397.3300000001</v>
      </c>
      <c r="H6" s="41">
        <v>5156</v>
      </c>
      <c r="I6" s="29"/>
    </row>
    <row r="7" spans="1:21" outlineLevel="2" x14ac:dyDescent="0.2">
      <c r="A7" s="42"/>
      <c r="B7" s="46" t="s">
        <v>14</v>
      </c>
      <c r="C7" s="47">
        <v>556980.35</v>
      </c>
      <c r="D7" s="51">
        <v>347</v>
      </c>
      <c r="E7" s="47">
        <v>0</v>
      </c>
      <c r="F7" s="48">
        <v>0</v>
      </c>
      <c r="G7" s="47">
        <v>556980.35</v>
      </c>
      <c r="H7" s="48">
        <v>347</v>
      </c>
    </row>
    <row r="8" spans="1:21" outlineLevel="2" x14ac:dyDescent="0.2">
      <c r="A8" s="42"/>
      <c r="B8" s="46" t="s">
        <v>15</v>
      </c>
      <c r="C8" s="47">
        <v>716587.11</v>
      </c>
      <c r="D8" s="51">
        <v>455</v>
      </c>
      <c r="E8" s="47">
        <v>0</v>
      </c>
      <c r="F8" s="48">
        <v>0</v>
      </c>
      <c r="G8" s="47">
        <v>716587.11</v>
      </c>
      <c r="H8" s="48">
        <v>455</v>
      </c>
    </row>
    <row r="9" spans="1:21" outlineLevel="2" x14ac:dyDescent="0.2">
      <c r="A9" s="42"/>
      <c r="B9" s="46" t="s">
        <v>16</v>
      </c>
      <c r="C9" s="47">
        <v>705414.82</v>
      </c>
      <c r="D9" s="51">
        <v>462</v>
      </c>
      <c r="E9" s="47">
        <v>0</v>
      </c>
      <c r="F9" s="48">
        <v>0</v>
      </c>
      <c r="G9" s="47">
        <v>705414.82</v>
      </c>
      <c r="H9" s="48">
        <v>462</v>
      </c>
    </row>
    <row r="10" spans="1:21" outlineLevel="2" x14ac:dyDescent="0.2">
      <c r="A10" s="42"/>
      <c r="B10" s="46" t="s">
        <v>3</v>
      </c>
      <c r="C10" s="47">
        <v>878883.6</v>
      </c>
      <c r="D10" s="51">
        <v>588</v>
      </c>
      <c r="E10" s="47">
        <v>-67322.8</v>
      </c>
      <c r="F10" s="48">
        <v>-50</v>
      </c>
      <c r="G10" s="47">
        <v>811560.8</v>
      </c>
      <c r="H10" s="48">
        <v>538</v>
      </c>
    </row>
    <row r="11" spans="1:21" outlineLevel="2" x14ac:dyDescent="0.2">
      <c r="A11" s="42"/>
      <c r="B11" s="46" t="s">
        <v>4</v>
      </c>
      <c r="C11" s="47">
        <v>878883.6</v>
      </c>
      <c r="D11" s="51">
        <v>588</v>
      </c>
      <c r="E11" s="47">
        <v>-184500.61</v>
      </c>
      <c r="F11" s="48">
        <v>-152</v>
      </c>
      <c r="G11" s="47">
        <v>694382.99</v>
      </c>
      <c r="H11" s="48">
        <v>436</v>
      </c>
    </row>
    <row r="12" spans="1:21" outlineLevel="2" x14ac:dyDescent="0.2">
      <c r="A12" s="42"/>
      <c r="B12" s="46" t="s">
        <v>5</v>
      </c>
      <c r="C12" s="47">
        <v>878883.6</v>
      </c>
      <c r="D12" s="51">
        <v>588</v>
      </c>
      <c r="E12" s="47">
        <v>-74310.55</v>
      </c>
      <c r="F12" s="48">
        <v>-65</v>
      </c>
      <c r="G12" s="47">
        <v>804573.05</v>
      </c>
      <c r="H12" s="48">
        <v>523</v>
      </c>
    </row>
    <row r="13" spans="1:21" outlineLevel="2" x14ac:dyDescent="0.2">
      <c r="A13" s="42"/>
      <c r="B13" s="46" t="s">
        <v>6</v>
      </c>
      <c r="C13" s="47">
        <v>878883.6</v>
      </c>
      <c r="D13" s="51">
        <v>588</v>
      </c>
      <c r="E13" s="47">
        <v>-141419.85</v>
      </c>
      <c r="F13" s="48">
        <v>-161</v>
      </c>
      <c r="G13" s="47">
        <v>737463.75</v>
      </c>
      <c r="H13" s="48">
        <v>427</v>
      </c>
    </row>
    <row r="14" spans="1:21" outlineLevel="2" x14ac:dyDescent="0.2">
      <c r="A14" s="42"/>
      <c r="B14" s="46" t="s">
        <v>7</v>
      </c>
      <c r="C14" s="47">
        <v>878883.6</v>
      </c>
      <c r="D14" s="51">
        <v>588</v>
      </c>
      <c r="E14" s="47">
        <v>-12257.43</v>
      </c>
      <c r="F14" s="48">
        <v>-32</v>
      </c>
      <c r="G14" s="47">
        <v>866626.17</v>
      </c>
      <c r="H14" s="48">
        <v>556</v>
      </c>
    </row>
    <row r="15" spans="1:21" outlineLevel="2" x14ac:dyDescent="0.2">
      <c r="A15" s="42"/>
      <c r="B15" s="46" t="s">
        <v>8</v>
      </c>
      <c r="C15" s="47">
        <v>878883.6</v>
      </c>
      <c r="D15" s="51">
        <v>588</v>
      </c>
      <c r="E15" s="47">
        <v>-95372.78</v>
      </c>
      <c r="F15" s="48">
        <v>-98</v>
      </c>
      <c r="G15" s="47">
        <v>783510.82</v>
      </c>
      <c r="H15" s="48">
        <v>490</v>
      </c>
    </row>
    <row r="16" spans="1:21" outlineLevel="2" x14ac:dyDescent="0.2">
      <c r="A16" s="42"/>
      <c r="B16" s="46" t="s">
        <v>9</v>
      </c>
      <c r="C16" s="47">
        <v>878883.6</v>
      </c>
      <c r="D16" s="51">
        <v>588</v>
      </c>
      <c r="E16" s="47">
        <v>-138444.04</v>
      </c>
      <c r="F16" s="48">
        <v>-284</v>
      </c>
      <c r="G16" s="47">
        <v>740439.56</v>
      </c>
      <c r="H16" s="48">
        <v>304</v>
      </c>
    </row>
    <row r="17" spans="1:9" outlineLevel="2" x14ac:dyDescent="0.2">
      <c r="A17" s="42"/>
      <c r="B17" s="46" t="s">
        <v>10</v>
      </c>
      <c r="C17" s="47">
        <v>878883.6</v>
      </c>
      <c r="D17" s="51">
        <v>588</v>
      </c>
      <c r="E17" s="47">
        <v>-138444.04</v>
      </c>
      <c r="F17" s="48">
        <v>-282</v>
      </c>
      <c r="G17" s="47">
        <v>740439.56</v>
      </c>
      <c r="H17" s="48">
        <v>306</v>
      </c>
    </row>
    <row r="18" spans="1:9" outlineLevel="2" x14ac:dyDescent="0.2">
      <c r="A18" s="42"/>
      <c r="B18" s="46" t="s">
        <v>11</v>
      </c>
      <c r="C18" s="47">
        <v>884862.4</v>
      </c>
      <c r="D18" s="51">
        <v>592</v>
      </c>
      <c r="E18" s="47">
        <v>-138444.04999999999</v>
      </c>
      <c r="F18" s="48">
        <v>-280</v>
      </c>
      <c r="G18" s="47">
        <v>746418.35</v>
      </c>
      <c r="H18" s="48">
        <v>312</v>
      </c>
    </row>
    <row r="19" spans="1:9" x14ac:dyDescent="0.2">
      <c r="A19" s="37" t="s">
        <v>55</v>
      </c>
      <c r="B19" s="37" t="s">
        <v>56</v>
      </c>
      <c r="C19" s="38">
        <v>14420304.52</v>
      </c>
      <c r="D19" s="39">
        <v>10560</v>
      </c>
      <c r="E19" s="38">
        <v>-480039.15</v>
      </c>
      <c r="F19" s="39">
        <v>0</v>
      </c>
      <c r="G19" s="40">
        <v>13940265.369999999</v>
      </c>
      <c r="H19" s="41">
        <v>10560</v>
      </c>
      <c r="I19" s="29"/>
    </row>
    <row r="20" spans="1:9" outlineLevel="2" x14ac:dyDescent="0.2">
      <c r="A20" s="42"/>
      <c r="B20" s="46" t="s">
        <v>14</v>
      </c>
      <c r="C20" s="47">
        <v>1314665.6399999999</v>
      </c>
      <c r="D20" s="48">
        <v>1107</v>
      </c>
      <c r="E20" s="47">
        <v>0</v>
      </c>
      <c r="F20" s="48">
        <v>0</v>
      </c>
      <c r="G20" s="47">
        <v>1314665.6399999999</v>
      </c>
      <c r="H20" s="48">
        <v>1107</v>
      </c>
    </row>
    <row r="21" spans="1:9" outlineLevel="2" x14ac:dyDescent="0.2">
      <c r="A21" s="42"/>
      <c r="B21" s="46" t="s">
        <v>15</v>
      </c>
      <c r="C21" s="47">
        <v>2299044.69</v>
      </c>
      <c r="D21" s="48">
        <v>1894</v>
      </c>
      <c r="E21" s="47">
        <v>-168826.75</v>
      </c>
      <c r="F21" s="48">
        <v>0</v>
      </c>
      <c r="G21" s="47">
        <v>2130217.94</v>
      </c>
      <c r="H21" s="48">
        <v>1894</v>
      </c>
    </row>
    <row r="22" spans="1:9" outlineLevel="2" x14ac:dyDescent="0.2">
      <c r="A22" s="42"/>
      <c r="B22" s="46" t="s">
        <v>16</v>
      </c>
      <c r="C22" s="47">
        <v>1628026.53</v>
      </c>
      <c r="D22" s="48">
        <v>1285</v>
      </c>
      <c r="E22" s="47">
        <v>0</v>
      </c>
      <c r="F22" s="48">
        <v>0</v>
      </c>
      <c r="G22" s="47">
        <v>1628026.53</v>
      </c>
      <c r="H22" s="48">
        <v>1285</v>
      </c>
    </row>
    <row r="23" spans="1:9" outlineLevel="2" x14ac:dyDescent="0.2">
      <c r="A23" s="42"/>
      <c r="B23" s="46" t="s">
        <v>3</v>
      </c>
      <c r="C23" s="47">
        <v>1046290</v>
      </c>
      <c r="D23" s="51">
        <v>700</v>
      </c>
      <c r="E23" s="47">
        <v>0</v>
      </c>
      <c r="F23" s="48">
        <v>0</v>
      </c>
      <c r="G23" s="47">
        <v>1046290</v>
      </c>
      <c r="H23" s="48">
        <v>700</v>
      </c>
    </row>
    <row r="24" spans="1:9" outlineLevel="2" x14ac:dyDescent="0.2">
      <c r="A24" s="42"/>
      <c r="B24" s="46" t="s">
        <v>4</v>
      </c>
      <c r="C24" s="47">
        <v>1289608.76</v>
      </c>
      <c r="D24" s="48">
        <v>1027</v>
      </c>
      <c r="E24" s="47">
        <v>0</v>
      </c>
      <c r="F24" s="48">
        <v>0</v>
      </c>
      <c r="G24" s="47">
        <v>1289608.76</v>
      </c>
      <c r="H24" s="48">
        <v>1027</v>
      </c>
    </row>
    <row r="25" spans="1:9" outlineLevel="2" x14ac:dyDescent="0.2">
      <c r="A25" s="42"/>
      <c r="B25" s="46" t="s">
        <v>5</v>
      </c>
      <c r="C25" s="47">
        <v>842224.86</v>
      </c>
      <c r="D25" s="51">
        <v>586</v>
      </c>
      <c r="E25" s="47">
        <v>0</v>
      </c>
      <c r="F25" s="48">
        <v>0</v>
      </c>
      <c r="G25" s="47">
        <v>842224.86</v>
      </c>
      <c r="H25" s="48">
        <v>586</v>
      </c>
    </row>
    <row r="26" spans="1:9" outlineLevel="2" x14ac:dyDescent="0.2">
      <c r="A26" s="42"/>
      <c r="B26" s="46" t="s">
        <v>6</v>
      </c>
      <c r="C26" s="47">
        <v>768994.04</v>
      </c>
      <c r="D26" s="51">
        <v>461</v>
      </c>
      <c r="E26" s="47">
        <v>-28745.1</v>
      </c>
      <c r="F26" s="48">
        <v>0</v>
      </c>
      <c r="G26" s="47">
        <v>740248.94</v>
      </c>
      <c r="H26" s="48">
        <v>461</v>
      </c>
    </row>
    <row r="27" spans="1:9" outlineLevel="2" x14ac:dyDescent="0.2">
      <c r="A27" s="42"/>
      <c r="B27" s="46" t="s">
        <v>7</v>
      </c>
      <c r="C27" s="47">
        <v>1046290</v>
      </c>
      <c r="D27" s="51">
        <v>700</v>
      </c>
      <c r="E27" s="47">
        <v>-264965.31</v>
      </c>
      <c r="F27" s="48">
        <v>0</v>
      </c>
      <c r="G27" s="47">
        <v>781324.69</v>
      </c>
      <c r="H27" s="48">
        <v>700</v>
      </c>
    </row>
    <row r="28" spans="1:9" outlineLevel="2" x14ac:dyDescent="0.2">
      <c r="A28" s="42"/>
      <c r="B28" s="46" t="s">
        <v>8</v>
      </c>
      <c r="C28" s="47">
        <v>1046290</v>
      </c>
      <c r="D28" s="51">
        <v>700</v>
      </c>
      <c r="E28" s="47">
        <v>-17501.990000000002</v>
      </c>
      <c r="F28" s="48">
        <v>0</v>
      </c>
      <c r="G28" s="47">
        <v>1028788.01</v>
      </c>
      <c r="H28" s="48">
        <v>700</v>
      </c>
    </row>
    <row r="29" spans="1:9" outlineLevel="2" x14ac:dyDescent="0.2">
      <c r="A29" s="42"/>
      <c r="B29" s="46" t="s">
        <v>9</v>
      </c>
      <c r="C29" s="47">
        <v>1046290</v>
      </c>
      <c r="D29" s="51">
        <v>700</v>
      </c>
      <c r="E29" s="47">
        <v>0</v>
      </c>
      <c r="F29" s="48">
        <v>0</v>
      </c>
      <c r="G29" s="47">
        <v>1046290</v>
      </c>
      <c r="H29" s="48">
        <v>700</v>
      </c>
    </row>
    <row r="30" spans="1:9" outlineLevel="2" x14ac:dyDescent="0.2">
      <c r="A30" s="42"/>
      <c r="B30" s="46" t="s">
        <v>10</v>
      </c>
      <c r="C30" s="47">
        <v>1046290</v>
      </c>
      <c r="D30" s="51">
        <v>700</v>
      </c>
      <c r="E30" s="47">
        <v>0</v>
      </c>
      <c r="F30" s="48">
        <v>0</v>
      </c>
      <c r="G30" s="47">
        <v>1046290</v>
      </c>
      <c r="H30" s="48">
        <v>700</v>
      </c>
    </row>
    <row r="31" spans="1:9" outlineLevel="2" x14ac:dyDescent="0.2">
      <c r="A31" s="42"/>
      <c r="B31" s="46" t="s">
        <v>11</v>
      </c>
      <c r="C31" s="47">
        <v>1046290</v>
      </c>
      <c r="D31" s="51">
        <v>700</v>
      </c>
      <c r="E31" s="47">
        <v>0</v>
      </c>
      <c r="F31" s="48">
        <v>0</v>
      </c>
      <c r="G31" s="47">
        <v>1046290</v>
      </c>
      <c r="H31" s="48">
        <v>700</v>
      </c>
    </row>
    <row r="32" spans="1:9" x14ac:dyDescent="0.2">
      <c r="A32" s="37" t="s">
        <v>60</v>
      </c>
      <c r="B32" s="37" t="s">
        <v>61</v>
      </c>
      <c r="C32" s="38">
        <v>1494700</v>
      </c>
      <c r="D32" s="39">
        <v>1000</v>
      </c>
      <c r="E32" s="38">
        <v>-316093.12</v>
      </c>
      <c r="F32" s="39">
        <v>-199</v>
      </c>
      <c r="G32" s="40">
        <v>1178606.8799999999</v>
      </c>
      <c r="H32" s="41">
        <v>801</v>
      </c>
      <c r="I32" s="29"/>
    </row>
    <row r="33" spans="1:9" outlineLevel="2" x14ac:dyDescent="0.2">
      <c r="A33" s="42"/>
      <c r="B33" s="46" t="s">
        <v>14</v>
      </c>
      <c r="C33" s="47">
        <v>124060.1</v>
      </c>
      <c r="D33" s="51">
        <v>83</v>
      </c>
      <c r="E33" s="47">
        <v>-85605.98</v>
      </c>
      <c r="F33" s="48">
        <v>-53</v>
      </c>
      <c r="G33" s="47">
        <v>38454.120000000003</v>
      </c>
      <c r="H33" s="48">
        <v>30</v>
      </c>
    </row>
    <row r="34" spans="1:9" outlineLevel="2" x14ac:dyDescent="0.2">
      <c r="A34" s="42"/>
      <c r="B34" s="46" t="s">
        <v>15</v>
      </c>
      <c r="C34" s="47">
        <v>124060.1</v>
      </c>
      <c r="D34" s="51">
        <v>83</v>
      </c>
      <c r="E34" s="47">
        <v>-74947.360000000001</v>
      </c>
      <c r="F34" s="48">
        <v>-48</v>
      </c>
      <c r="G34" s="47">
        <v>49112.74</v>
      </c>
      <c r="H34" s="48">
        <v>35</v>
      </c>
    </row>
    <row r="35" spans="1:9" outlineLevel="2" x14ac:dyDescent="0.2">
      <c r="A35" s="42"/>
      <c r="B35" s="46" t="s">
        <v>16</v>
      </c>
      <c r="C35" s="47">
        <v>124060.1</v>
      </c>
      <c r="D35" s="51">
        <v>83</v>
      </c>
      <c r="E35" s="47">
        <v>-15394.2</v>
      </c>
      <c r="F35" s="48">
        <v>-9</v>
      </c>
      <c r="G35" s="47">
        <v>108665.9</v>
      </c>
      <c r="H35" s="48">
        <v>74</v>
      </c>
    </row>
    <row r="36" spans="1:9" outlineLevel="2" x14ac:dyDescent="0.2">
      <c r="A36" s="42"/>
      <c r="B36" s="46" t="s">
        <v>3</v>
      </c>
      <c r="C36" s="47">
        <v>124060.1</v>
      </c>
      <c r="D36" s="51">
        <v>83</v>
      </c>
      <c r="E36" s="47">
        <v>-34686.92</v>
      </c>
      <c r="F36" s="48">
        <v>-21</v>
      </c>
      <c r="G36" s="47">
        <v>89373.18</v>
      </c>
      <c r="H36" s="48">
        <v>62</v>
      </c>
    </row>
    <row r="37" spans="1:9" outlineLevel="2" x14ac:dyDescent="0.2">
      <c r="A37" s="42"/>
      <c r="B37" s="46" t="s">
        <v>4</v>
      </c>
      <c r="C37" s="47">
        <v>124060.1</v>
      </c>
      <c r="D37" s="51">
        <v>83</v>
      </c>
      <c r="E37" s="47">
        <v>-6764.61</v>
      </c>
      <c r="F37" s="48">
        <v>-4</v>
      </c>
      <c r="G37" s="47">
        <v>117295.49</v>
      </c>
      <c r="H37" s="48">
        <v>79</v>
      </c>
    </row>
    <row r="38" spans="1:9" outlineLevel="2" x14ac:dyDescent="0.2">
      <c r="A38" s="42"/>
      <c r="B38" s="46" t="s">
        <v>5</v>
      </c>
      <c r="C38" s="47">
        <v>124060.1</v>
      </c>
      <c r="D38" s="51">
        <v>83</v>
      </c>
      <c r="E38" s="47">
        <v>-15186.67</v>
      </c>
      <c r="F38" s="48">
        <v>-10</v>
      </c>
      <c r="G38" s="47">
        <v>108873.43</v>
      </c>
      <c r="H38" s="48">
        <v>73</v>
      </c>
    </row>
    <row r="39" spans="1:9" outlineLevel="2" x14ac:dyDescent="0.2">
      <c r="A39" s="42"/>
      <c r="B39" s="46" t="s">
        <v>6</v>
      </c>
      <c r="C39" s="47">
        <v>124060.1</v>
      </c>
      <c r="D39" s="51">
        <v>83</v>
      </c>
      <c r="E39" s="47">
        <v>0</v>
      </c>
      <c r="F39" s="48">
        <v>0</v>
      </c>
      <c r="G39" s="47">
        <v>124060.1</v>
      </c>
      <c r="H39" s="48">
        <v>83</v>
      </c>
    </row>
    <row r="40" spans="1:9" outlineLevel="2" x14ac:dyDescent="0.2">
      <c r="A40" s="42"/>
      <c r="B40" s="46" t="s">
        <v>7</v>
      </c>
      <c r="C40" s="47">
        <v>124060.1</v>
      </c>
      <c r="D40" s="51">
        <v>83</v>
      </c>
      <c r="E40" s="47">
        <v>0</v>
      </c>
      <c r="F40" s="48">
        <v>0</v>
      </c>
      <c r="G40" s="47">
        <v>124060.1</v>
      </c>
      <c r="H40" s="48">
        <v>83</v>
      </c>
    </row>
    <row r="41" spans="1:9" outlineLevel="2" x14ac:dyDescent="0.2">
      <c r="A41" s="42"/>
      <c r="B41" s="46" t="s">
        <v>8</v>
      </c>
      <c r="C41" s="47">
        <v>124060.1</v>
      </c>
      <c r="D41" s="51">
        <v>83</v>
      </c>
      <c r="E41" s="47">
        <v>0</v>
      </c>
      <c r="F41" s="48">
        <v>0</v>
      </c>
      <c r="G41" s="47">
        <v>124060.1</v>
      </c>
      <c r="H41" s="48">
        <v>83</v>
      </c>
    </row>
    <row r="42" spans="1:9" outlineLevel="2" x14ac:dyDescent="0.2">
      <c r="A42" s="42"/>
      <c r="B42" s="46" t="s">
        <v>9</v>
      </c>
      <c r="C42" s="47">
        <v>124060.1</v>
      </c>
      <c r="D42" s="51">
        <v>83</v>
      </c>
      <c r="E42" s="47">
        <v>-27835.8</v>
      </c>
      <c r="F42" s="48">
        <v>-20</v>
      </c>
      <c r="G42" s="47">
        <v>96224.3</v>
      </c>
      <c r="H42" s="48">
        <v>63</v>
      </c>
    </row>
    <row r="43" spans="1:9" outlineLevel="2" x14ac:dyDescent="0.2">
      <c r="A43" s="42"/>
      <c r="B43" s="46" t="s">
        <v>10</v>
      </c>
      <c r="C43" s="47">
        <v>124060.1</v>
      </c>
      <c r="D43" s="51">
        <v>83</v>
      </c>
      <c r="E43" s="47">
        <v>-27835.8</v>
      </c>
      <c r="F43" s="48">
        <v>-18</v>
      </c>
      <c r="G43" s="47">
        <v>96224.3</v>
      </c>
      <c r="H43" s="48">
        <v>65</v>
      </c>
    </row>
    <row r="44" spans="1:9" outlineLevel="2" x14ac:dyDescent="0.2">
      <c r="A44" s="42"/>
      <c r="B44" s="46" t="s">
        <v>11</v>
      </c>
      <c r="C44" s="47">
        <v>130038.9</v>
      </c>
      <c r="D44" s="51">
        <v>87</v>
      </c>
      <c r="E44" s="47">
        <v>-27835.78</v>
      </c>
      <c r="F44" s="48">
        <v>-16</v>
      </c>
      <c r="G44" s="47">
        <v>102203.12</v>
      </c>
      <c r="H44" s="48">
        <v>71</v>
      </c>
    </row>
    <row r="45" spans="1:9" x14ac:dyDescent="0.2">
      <c r="A45" s="37" t="s">
        <v>65</v>
      </c>
      <c r="B45" s="37" t="s">
        <v>66</v>
      </c>
      <c r="C45" s="38">
        <v>24679760.93</v>
      </c>
      <c r="D45" s="39">
        <v>16511</v>
      </c>
      <c r="E45" s="38">
        <v>4518962.1100000003</v>
      </c>
      <c r="F45" s="39">
        <v>0</v>
      </c>
      <c r="G45" s="40">
        <v>29198723.039999999</v>
      </c>
      <c r="H45" s="41">
        <v>16511</v>
      </c>
      <c r="I45" s="29"/>
    </row>
    <row r="46" spans="1:9" outlineLevel="2" x14ac:dyDescent="0.2">
      <c r="A46" s="42"/>
      <c r="B46" s="46" t="s">
        <v>14</v>
      </c>
      <c r="C46" s="47">
        <v>1921573.54</v>
      </c>
      <c r="D46" s="48">
        <v>1285</v>
      </c>
      <c r="E46" s="47">
        <v>0</v>
      </c>
      <c r="F46" s="48">
        <v>0</v>
      </c>
      <c r="G46" s="47">
        <v>1921573.54</v>
      </c>
      <c r="H46" s="48">
        <v>1285</v>
      </c>
    </row>
    <row r="47" spans="1:9" outlineLevel="2" x14ac:dyDescent="0.2">
      <c r="A47" s="42"/>
      <c r="B47" s="46" t="s">
        <v>15</v>
      </c>
      <c r="C47" s="47">
        <v>2254998.9900000002</v>
      </c>
      <c r="D47" s="48">
        <v>1509</v>
      </c>
      <c r="E47" s="47">
        <v>0</v>
      </c>
      <c r="F47" s="48">
        <v>0</v>
      </c>
      <c r="G47" s="47">
        <v>2254998.9900000002</v>
      </c>
      <c r="H47" s="48">
        <v>1509</v>
      </c>
    </row>
    <row r="48" spans="1:9" outlineLevel="2" x14ac:dyDescent="0.2">
      <c r="A48" s="42"/>
      <c r="B48" s="46" t="s">
        <v>16</v>
      </c>
      <c r="C48" s="47">
        <v>2366458.39</v>
      </c>
      <c r="D48" s="48">
        <v>1583</v>
      </c>
      <c r="E48" s="47">
        <v>0</v>
      </c>
      <c r="F48" s="48">
        <v>0</v>
      </c>
      <c r="G48" s="47">
        <v>2366458.39</v>
      </c>
      <c r="H48" s="48">
        <v>1583</v>
      </c>
    </row>
    <row r="49" spans="1:9" outlineLevel="2" x14ac:dyDescent="0.2">
      <c r="A49" s="42"/>
      <c r="B49" s="46" t="s">
        <v>3</v>
      </c>
      <c r="C49" s="47">
        <v>952123.9</v>
      </c>
      <c r="D49" s="51">
        <v>637</v>
      </c>
      <c r="E49" s="47">
        <v>0</v>
      </c>
      <c r="F49" s="48">
        <v>0</v>
      </c>
      <c r="G49" s="47">
        <v>952123.9</v>
      </c>
      <c r="H49" s="48">
        <v>637</v>
      </c>
    </row>
    <row r="50" spans="1:9" outlineLevel="2" x14ac:dyDescent="0.2">
      <c r="A50" s="42"/>
      <c r="B50" s="46" t="s">
        <v>4</v>
      </c>
      <c r="C50" s="47">
        <v>3855645.96</v>
      </c>
      <c r="D50" s="48">
        <v>2579</v>
      </c>
      <c r="E50" s="47">
        <v>0</v>
      </c>
      <c r="F50" s="48">
        <v>0</v>
      </c>
      <c r="G50" s="47">
        <v>3855645.96</v>
      </c>
      <c r="H50" s="48">
        <v>2579</v>
      </c>
    </row>
    <row r="51" spans="1:9" outlineLevel="2" x14ac:dyDescent="0.2">
      <c r="A51" s="42"/>
      <c r="B51" s="46" t="s">
        <v>5</v>
      </c>
      <c r="C51" s="47">
        <v>1088141.6000000001</v>
      </c>
      <c r="D51" s="51">
        <v>728</v>
      </c>
      <c r="E51" s="47">
        <v>0</v>
      </c>
      <c r="F51" s="48">
        <v>0</v>
      </c>
      <c r="G51" s="47">
        <v>1088141.6000000001</v>
      </c>
      <c r="H51" s="48">
        <v>728</v>
      </c>
    </row>
    <row r="52" spans="1:9" outlineLevel="2" x14ac:dyDescent="0.2">
      <c r="A52" s="42"/>
      <c r="B52" s="46" t="s">
        <v>6</v>
      </c>
      <c r="C52" s="47">
        <v>4089350.26</v>
      </c>
      <c r="D52" s="48">
        <v>2736</v>
      </c>
      <c r="E52" s="47">
        <v>0</v>
      </c>
      <c r="F52" s="48">
        <v>0</v>
      </c>
      <c r="G52" s="47">
        <v>4089350.26</v>
      </c>
      <c r="H52" s="48">
        <v>2736</v>
      </c>
    </row>
    <row r="53" spans="1:9" outlineLevel="2" x14ac:dyDescent="0.2">
      <c r="A53" s="42"/>
      <c r="B53" s="46" t="s">
        <v>7</v>
      </c>
      <c r="C53" s="47">
        <v>2846777.99</v>
      </c>
      <c r="D53" s="48">
        <v>1905</v>
      </c>
      <c r="E53" s="47">
        <v>0</v>
      </c>
      <c r="F53" s="48">
        <v>0</v>
      </c>
      <c r="G53" s="47">
        <v>2846777.99</v>
      </c>
      <c r="H53" s="48">
        <v>1905</v>
      </c>
    </row>
    <row r="54" spans="1:9" outlineLevel="2" x14ac:dyDescent="0.2">
      <c r="A54" s="42"/>
      <c r="B54" s="46" t="s">
        <v>8</v>
      </c>
      <c r="C54" s="47">
        <v>1360177</v>
      </c>
      <c r="D54" s="51">
        <v>910</v>
      </c>
      <c r="E54" s="47">
        <v>1163794.6499999999</v>
      </c>
      <c r="F54" s="48">
        <v>0</v>
      </c>
      <c r="G54" s="47">
        <v>2523971.65</v>
      </c>
      <c r="H54" s="48">
        <v>910</v>
      </c>
    </row>
    <row r="55" spans="1:9" outlineLevel="2" x14ac:dyDescent="0.2">
      <c r="A55" s="42"/>
      <c r="B55" s="46" t="s">
        <v>9</v>
      </c>
      <c r="C55" s="47">
        <v>1224159.3</v>
      </c>
      <c r="D55" s="51">
        <v>819</v>
      </c>
      <c r="E55" s="47">
        <v>1118389.1499999999</v>
      </c>
      <c r="F55" s="48">
        <v>0</v>
      </c>
      <c r="G55" s="47">
        <v>2342548.4500000002</v>
      </c>
      <c r="H55" s="48">
        <v>819</v>
      </c>
    </row>
    <row r="56" spans="1:9" outlineLevel="2" x14ac:dyDescent="0.2">
      <c r="A56" s="42"/>
      <c r="B56" s="46" t="s">
        <v>10</v>
      </c>
      <c r="C56" s="47">
        <v>1360177</v>
      </c>
      <c r="D56" s="51">
        <v>910</v>
      </c>
      <c r="E56" s="47">
        <v>1118389.1499999999</v>
      </c>
      <c r="F56" s="48">
        <v>0</v>
      </c>
      <c r="G56" s="47">
        <v>2478566.15</v>
      </c>
      <c r="H56" s="48">
        <v>910</v>
      </c>
    </row>
    <row r="57" spans="1:9" outlineLevel="2" x14ac:dyDescent="0.2">
      <c r="A57" s="42"/>
      <c r="B57" s="46" t="s">
        <v>11</v>
      </c>
      <c r="C57" s="47">
        <v>1360177</v>
      </c>
      <c r="D57" s="51">
        <v>910</v>
      </c>
      <c r="E57" s="47">
        <v>1118389.1599999999</v>
      </c>
      <c r="F57" s="48">
        <v>0</v>
      </c>
      <c r="G57" s="47">
        <v>2478566.16</v>
      </c>
      <c r="H57" s="48">
        <v>910</v>
      </c>
    </row>
    <row r="58" spans="1:9" x14ac:dyDescent="0.2">
      <c r="A58" s="37" t="s">
        <v>113</v>
      </c>
      <c r="B58" s="37" t="s">
        <v>114</v>
      </c>
      <c r="C58" s="38">
        <v>17911251.809999999</v>
      </c>
      <c r="D58" s="39">
        <v>6778</v>
      </c>
      <c r="E58" s="38">
        <v>1347820.92</v>
      </c>
      <c r="F58" s="39">
        <v>0</v>
      </c>
      <c r="G58" s="40">
        <v>19259072.73</v>
      </c>
      <c r="H58" s="41">
        <v>6778</v>
      </c>
      <c r="I58" s="29"/>
    </row>
    <row r="59" spans="1:9" outlineLevel="2" x14ac:dyDescent="0.2">
      <c r="A59" s="42"/>
      <c r="B59" s="46" t="s">
        <v>14</v>
      </c>
      <c r="C59" s="47">
        <v>1705909.86</v>
      </c>
      <c r="D59" s="51">
        <v>257</v>
      </c>
      <c r="E59" s="47">
        <v>0</v>
      </c>
      <c r="F59" s="48">
        <v>0</v>
      </c>
      <c r="G59" s="47">
        <v>1705909.86</v>
      </c>
      <c r="H59" s="48">
        <v>257</v>
      </c>
    </row>
    <row r="60" spans="1:9" outlineLevel="2" x14ac:dyDescent="0.2">
      <c r="A60" s="42"/>
      <c r="B60" s="46" t="s">
        <v>15</v>
      </c>
      <c r="C60" s="47">
        <v>1706203.28</v>
      </c>
      <c r="D60" s="51">
        <v>274</v>
      </c>
      <c r="E60" s="47">
        <v>0</v>
      </c>
      <c r="F60" s="48">
        <v>0</v>
      </c>
      <c r="G60" s="47">
        <v>1706203.28</v>
      </c>
      <c r="H60" s="48">
        <v>274</v>
      </c>
    </row>
    <row r="61" spans="1:9" outlineLevel="2" x14ac:dyDescent="0.2">
      <c r="A61" s="42"/>
      <c r="B61" s="46" t="s">
        <v>16</v>
      </c>
      <c r="C61" s="47">
        <v>1898049.3</v>
      </c>
      <c r="D61" s="51">
        <v>417</v>
      </c>
      <c r="E61" s="47">
        <v>0</v>
      </c>
      <c r="F61" s="48">
        <v>0</v>
      </c>
      <c r="G61" s="47">
        <v>1898049.3</v>
      </c>
      <c r="H61" s="48">
        <v>417</v>
      </c>
    </row>
    <row r="62" spans="1:9" outlineLevel="2" x14ac:dyDescent="0.2">
      <c r="A62" s="42"/>
      <c r="B62" s="46" t="s">
        <v>3</v>
      </c>
      <c r="C62" s="47">
        <v>373675</v>
      </c>
      <c r="D62" s="51">
        <v>250</v>
      </c>
      <c r="E62" s="47">
        <v>0</v>
      </c>
      <c r="F62" s="48">
        <v>0</v>
      </c>
      <c r="G62" s="47">
        <v>373675</v>
      </c>
      <c r="H62" s="48">
        <v>250</v>
      </c>
    </row>
    <row r="63" spans="1:9" outlineLevel="2" x14ac:dyDescent="0.2">
      <c r="A63" s="42"/>
      <c r="B63" s="46" t="s">
        <v>4</v>
      </c>
      <c r="C63" s="47">
        <v>3067843.13</v>
      </c>
      <c r="D63" s="48">
        <v>1354</v>
      </c>
      <c r="E63" s="47">
        <v>0</v>
      </c>
      <c r="F63" s="48">
        <v>0</v>
      </c>
      <c r="G63" s="47">
        <v>3067843.13</v>
      </c>
      <c r="H63" s="48">
        <v>1354</v>
      </c>
    </row>
    <row r="64" spans="1:9" outlineLevel="2" x14ac:dyDescent="0.2">
      <c r="A64" s="42"/>
      <c r="B64" s="46" t="s">
        <v>5</v>
      </c>
      <c r="C64" s="47">
        <v>373675</v>
      </c>
      <c r="D64" s="51">
        <v>250</v>
      </c>
      <c r="E64" s="47">
        <v>0</v>
      </c>
      <c r="F64" s="48">
        <v>0</v>
      </c>
      <c r="G64" s="47">
        <v>373675</v>
      </c>
      <c r="H64" s="48">
        <v>250</v>
      </c>
    </row>
    <row r="65" spans="1:9" outlineLevel="2" x14ac:dyDescent="0.2">
      <c r="A65" s="42"/>
      <c r="B65" s="46" t="s">
        <v>6</v>
      </c>
      <c r="C65" s="47">
        <v>2379601.12</v>
      </c>
      <c r="D65" s="48">
        <v>1008</v>
      </c>
      <c r="E65" s="47">
        <v>0</v>
      </c>
      <c r="F65" s="48">
        <v>0</v>
      </c>
      <c r="G65" s="47">
        <v>2379601.12</v>
      </c>
      <c r="H65" s="48">
        <v>1008</v>
      </c>
    </row>
    <row r="66" spans="1:9" outlineLevel="2" x14ac:dyDescent="0.2">
      <c r="A66" s="42"/>
      <c r="B66" s="46" t="s">
        <v>7</v>
      </c>
      <c r="C66" s="47">
        <v>1902531.55</v>
      </c>
      <c r="D66" s="51">
        <v>829</v>
      </c>
      <c r="E66" s="47">
        <v>0</v>
      </c>
      <c r="F66" s="48">
        <v>0</v>
      </c>
      <c r="G66" s="47">
        <v>1902531.55</v>
      </c>
      <c r="H66" s="48">
        <v>829</v>
      </c>
    </row>
    <row r="67" spans="1:9" outlineLevel="2" x14ac:dyDescent="0.2">
      <c r="A67" s="42"/>
      <c r="B67" s="46" t="s">
        <v>8</v>
      </c>
      <c r="C67" s="47">
        <v>1125940.8899999999</v>
      </c>
      <c r="D67" s="51">
        <v>535</v>
      </c>
      <c r="E67" s="47">
        <v>-89124.58</v>
      </c>
      <c r="F67" s="48">
        <v>0</v>
      </c>
      <c r="G67" s="47">
        <v>1036816.31</v>
      </c>
      <c r="H67" s="48">
        <v>535</v>
      </c>
    </row>
    <row r="68" spans="1:9" outlineLevel="2" x14ac:dyDescent="0.2">
      <c r="A68" s="42"/>
      <c r="B68" s="46" t="s">
        <v>9</v>
      </c>
      <c r="C68" s="47">
        <v>1125940.8899999999</v>
      </c>
      <c r="D68" s="51">
        <v>535</v>
      </c>
      <c r="E68" s="47">
        <v>478981.84</v>
      </c>
      <c r="F68" s="48">
        <v>0</v>
      </c>
      <c r="G68" s="47">
        <v>1604922.73</v>
      </c>
      <c r="H68" s="48">
        <v>535</v>
      </c>
    </row>
    <row r="69" spans="1:9" outlineLevel="2" x14ac:dyDescent="0.2">
      <c r="A69" s="42"/>
      <c r="B69" s="46" t="s">
        <v>10</v>
      </c>
      <c r="C69" s="47">
        <v>1125940.8899999999</v>
      </c>
      <c r="D69" s="51">
        <v>535</v>
      </c>
      <c r="E69" s="47">
        <v>478981.84</v>
      </c>
      <c r="F69" s="48">
        <v>0</v>
      </c>
      <c r="G69" s="47">
        <v>1604922.73</v>
      </c>
      <c r="H69" s="48">
        <v>535</v>
      </c>
    </row>
    <row r="70" spans="1:9" outlineLevel="2" x14ac:dyDescent="0.2">
      <c r="A70" s="42"/>
      <c r="B70" s="46" t="s">
        <v>11</v>
      </c>
      <c r="C70" s="47">
        <v>1125940.8999999999</v>
      </c>
      <c r="D70" s="51">
        <v>534</v>
      </c>
      <c r="E70" s="47">
        <v>478981.82</v>
      </c>
      <c r="F70" s="48">
        <v>0</v>
      </c>
      <c r="G70" s="47">
        <v>1604922.72</v>
      </c>
      <c r="H70" s="48">
        <v>534</v>
      </c>
    </row>
    <row r="71" spans="1:9" x14ac:dyDescent="0.2">
      <c r="A71" s="37" t="s">
        <v>100</v>
      </c>
      <c r="B71" s="37" t="s">
        <v>101</v>
      </c>
      <c r="C71" s="38">
        <v>9296685.4600000009</v>
      </c>
      <c r="D71" s="39">
        <v>6220</v>
      </c>
      <c r="E71" s="38">
        <v>-7922481.54</v>
      </c>
      <c r="F71" s="39">
        <v>-5079</v>
      </c>
      <c r="G71" s="40">
        <v>1374203.92</v>
      </c>
      <c r="H71" s="41">
        <v>1141</v>
      </c>
      <c r="I71" s="29"/>
    </row>
    <row r="72" spans="1:9" ht="12" outlineLevel="2" x14ac:dyDescent="0.2">
      <c r="A72" s="42"/>
      <c r="B72" s="46" t="s">
        <v>6</v>
      </c>
      <c r="C72" s="47">
        <v>92256.78</v>
      </c>
      <c r="D72" s="51">
        <v>77</v>
      </c>
      <c r="E72" s="119">
        <v>0</v>
      </c>
      <c r="F72" s="120">
        <v>0</v>
      </c>
      <c r="G72" s="47">
        <v>92256.78</v>
      </c>
      <c r="H72" s="48">
        <v>77</v>
      </c>
    </row>
    <row r="73" spans="1:9" ht="12" outlineLevel="2" x14ac:dyDescent="0.2">
      <c r="A73" s="42"/>
      <c r="B73" s="46" t="s">
        <v>7</v>
      </c>
      <c r="C73" s="47">
        <v>1162942.68</v>
      </c>
      <c r="D73" s="51">
        <v>763</v>
      </c>
      <c r="E73" s="119">
        <v>-712315.77</v>
      </c>
      <c r="F73" s="120">
        <v>-389</v>
      </c>
      <c r="G73" s="47">
        <v>450626.91</v>
      </c>
      <c r="H73" s="48">
        <v>374</v>
      </c>
    </row>
    <row r="74" spans="1:9" ht="12" outlineLevel="2" x14ac:dyDescent="0.2">
      <c r="A74" s="42"/>
      <c r="B74" s="46" t="s">
        <v>8</v>
      </c>
      <c r="C74" s="47">
        <v>2010371.5</v>
      </c>
      <c r="D74" s="48">
        <v>1345</v>
      </c>
      <c r="E74" s="119">
        <v>-1522602.25</v>
      </c>
      <c r="F74" s="120">
        <v>-940</v>
      </c>
      <c r="G74" s="47">
        <v>487769.25</v>
      </c>
      <c r="H74" s="48">
        <v>405</v>
      </c>
    </row>
    <row r="75" spans="1:9" ht="12" outlineLevel="2" x14ac:dyDescent="0.2">
      <c r="A75" s="42"/>
      <c r="B75" s="46" t="s">
        <v>9</v>
      </c>
      <c r="C75" s="47">
        <v>2010371.5</v>
      </c>
      <c r="D75" s="48">
        <v>1345</v>
      </c>
      <c r="E75" s="119">
        <v>-1895854.52</v>
      </c>
      <c r="F75" s="121">
        <v>-1251</v>
      </c>
      <c r="G75" s="47">
        <v>114516.98</v>
      </c>
      <c r="H75" s="48">
        <v>94</v>
      </c>
    </row>
    <row r="76" spans="1:9" ht="12" outlineLevel="2" x14ac:dyDescent="0.2">
      <c r="A76" s="42"/>
      <c r="B76" s="46" t="s">
        <v>10</v>
      </c>
      <c r="C76" s="47">
        <v>2010371.5</v>
      </c>
      <c r="D76" s="48">
        <v>1345</v>
      </c>
      <c r="E76" s="119">
        <v>-1895854.52</v>
      </c>
      <c r="F76" s="120">
        <v>-1248</v>
      </c>
      <c r="G76" s="47">
        <v>114516.98</v>
      </c>
      <c r="H76" s="48">
        <v>97</v>
      </c>
    </row>
    <row r="77" spans="1:9" ht="12" outlineLevel="2" x14ac:dyDescent="0.2">
      <c r="A77" s="42"/>
      <c r="B77" s="46" t="s">
        <v>11</v>
      </c>
      <c r="C77" s="47">
        <v>2010371.5</v>
      </c>
      <c r="D77" s="48">
        <v>1345</v>
      </c>
      <c r="E77" s="119">
        <v>-1895854.48</v>
      </c>
      <c r="F77" s="120">
        <v>-1251</v>
      </c>
      <c r="G77" s="47">
        <v>114517.02</v>
      </c>
      <c r="H77" s="48">
        <v>94</v>
      </c>
    </row>
    <row r="78" spans="1:9" ht="21" x14ac:dyDescent="0.2">
      <c r="A78" s="37" t="s">
        <v>1</v>
      </c>
      <c r="B78" s="37" t="s">
        <v>2</v>
      </c>
      <c r="C78" s="38">
        <v>26150861.25</v>
      </c>
      <c r="D78" s="39">
        <v>17966</v>
      </c>
      <c r="E78" s="38">
        <v>-4186189.84</v>
      </c>
      <c r="F78" s="39">
        <v>-1150</v>
      </c>
      <c r="G78" s="40">
        <v>21964671.41</v>
      </c>
      <c r="H78" s="41">
        <v>16816</v>
      </c>
      <c r="I78" s="29"/>
    </row>
    <row r="79" spans="1:9" outlineLevel="2" x14ac:dyDescent="0.2">
      <c r="A79" s="42"/>
      <c r="B79" s="46" t="s">
        <v>14</v>
      </c>
      <c r="C79" s="47">
        <v>1669812.36</v>
      </c>
      <c r="D79" s="48">
        <v>1260</v>
      </c>
      <c r="E79" s="47">
        <v>0</v>
      </c>
      <c r="F79" s="48">
        <v>0</v>
      </c>
      <c r="G79" s="47">
        <v>1669812.36</v>
      </c>
      <c r="H79" s="48">
        <v>1260</v>
      </c>
    </row>
    <row r="80" spans="1:9" outlineLevel="2" x14ac:dyDescent="0.2">
      <c r="A80" s="42"/>
      <c r="B80" s="46" t="s">
        <v>15</v>
      </c>
      <c r="C80" s="47">
        <v>3470348.95</v>
      </c>
      <c r="D80" s="48">
        <v>2682</v>
      </c>
      <c r="E80" s="47">
        <v>0</v>
      </c>
      <c r="F80" s="48">
        <v>0</v>
      </c>
      <c r="G80" s="47">
        <v>3470348.95</v>
      </c>
      <c r="H80" s="48">
        <v>2682</v>
      </c>
    </row>
    <row r="81" spans="1:9" outlineLevel="2" x14ac:dyDescent="0.2">
      <c r="A81" s="42"/>
      <c r="B81" s="46" t="s">
        <v>16</v>
      </c>
      <c r="C81" s="47">
        <v>1744099.88</v>
      </c>
      <c r="D81" s="48">
        <v>1347</v>
      </c>
      <c r="E81" s="47">
        <v>0</v>
      </c>
      <c r="F81" s="48">
        <v>0</v>
      </c>
      <c r="G81" s="47">
        <v>1744099.88</v>
      </c>
      <c r="H81" s="48">
        <v>1347</v>
      </c>
    </row>
    <row r="82" spans="1:9" outlineLevel="2" x14ac:dyDescent="0.2">
      <c r="A82" s="42"/>
      <c r="B82" s="46" t="s">
        <v>3</v>
      </c>
      <c r="C82" s="47">
        <v>1402272.54</v>
      </c>
      <c r="D82" s="51">
        <v>967</v>
      </c>
      <c r="E82" s="47">
        <v>0</v>
      </c>
      <c r="F82" s="48">
        <v>0</v>
      </c>
      <c r="G82" s="47">
        <v>1402272.54</v>
      </c>
      <c r="H82" s="48">
        <v>967</v>
      </c>
    </row>
    <row r="83" spans="1:9" outlineLevel="2" x14ac:dyDescent="0.2">
      <c r="A83" s="42"/>
      <c r="B83" s="46" t="s">
        <v>4</v>
      </c>
      <c r="C83" s="47">
        <v>1168969.21</v>
      </c>
      <c r="D83" s="51">
        <v>696</v>
      </c>
      <c r="E83" s="47">
        <v>0</v>
      </c>
      <c r="F83" s="48">
        <v>0</v>
      </c>
      <c r="G83" s="47">
        <v>1168969.21</v>
      </c>
      <c r="H83" s="48">
        <v>696</v>
      </c>
    </row>
    <row r="84" spans="1:9" outlineLevel="2" x14ac:dyDescent="0.2">
      <c r="A84" s="42"/>
      <c r="B84" s="46" t="s">
        <v>5</v>
      </c>
      <c r="C84" s="47">
        <v>1327460.02</v>
      </c>
      <c r="D84" s="51">
        <v>808</v>
      </c>
      <c r="E84" s="47">
        <v>0</v>
      </c>
      <c r="F84" s="48">
        <v>0</v>
      </c>
      <c r="G84" s="47">
        <v>1327460.02</v>
      </c>
      <c r="H84" s="48">
        <v>808</v>
      </c>
    </row>
    <row r="85" spans="1:9" outlineLevel="2" x14ac:dyDescent="0.2">
      <c r="A85" s="42"/>
      <c r="B85" s="46" t="s">
        <v>6</v>
      </c>
      <c r="C85" s="47">
        <v>1321309.83</v>
      </c>
      <c r="D85" s="51">
        <v>827</v>
      </c>
      <c r="E85" s="47">
        <v>0</v>
      </c>
      <c r="F85" s="48">
        <v>0</v>
      </c>
      <c r="G85" s="47">
        <v>1321309.83</v>
      </c>
      <c r="H85" s="48">
        <v>827</v>
      </c>
    </row>
    <row r="86" spans="1:9" outlineLevel="2" x14ac:dyDescent="0.2">
      <c r="A86" s="42"/>
      <c r="B86" s="46" t="s">
        <v>7</v>
      </c>
      <c r="C86" s="47">
        <v>2809617.22</v>
      </c>
      <c r="D86" s="48">
        <v>1876</v>
      </c>
      <c r="E86" s="47">
        <v>-537457.22</v>
      </c>
      <c r="F86" s="48">
        <v>-148</v>
      </c>
      <c r="G86" s="47">
        <v>2272160</v>
      </c>
      <c r="H86" s="48">
        <v>1728</v>
      </c>
    </row>
    <row r="87" spans="1:9" outlineLevel="2" x14ac:dyDescent="0.2">
      <c r="A87" s="42"/>
      <c r="B87" s="46" t="s">
        <v>8</v>
      </c>
      <c r="C87" s="47">
        <v>2809617.22</v>
      </c>
      <c r="D87" s="48">
        <v>1876</v>
      </c>
      <c r="E87" s="47">
        <v>-712546.45</v>
      </c>
      <c r="F87" s="48">
        <v>-179</v>
      </c>
      <c r="G87" s="47">
        <v>2097070.77</v>
      </c>
      <c r="H87" s="48">
        <v>1697</v>
      </c>
    </row>
    <row r="88" spans="1:9" outlineLevel="2" x14ac:dyDescent="0.2">
      <c r="A88" s="42"/>
      <c r="B88" s="46" t="s">
        <v>9</v>
      </c>
      <c r="C88" s="47">
        <v>2809617.22</v>
      </c>
      <c r="D88" s="48">
        <v>1876</v>
      </c>
      <c r="E88" s="47">
        <v>-978728.72</v>
      </c>
      <c r="F88" s="48">
        <v>-276</v>
      </c>
      <c r="G88" s="47">
        <v>1830888.5</v>
      </c>
      <c r="H88" s="48">
        <v>1600</v>
      </c>
    </row>
    <row r="89" spans="1:9" outlineLevel="2" x14ac:dyDescent="0.2">
      <c r="A89" s="42"/>
      <c r="B89" s="46" t="s">
        <v>10</v>
      </c>
      <c r="C89" s="47">
        <v>2809617.22</v>
      </c>
      <c r="D89" s="48">
        <v>1876</v>
      </c>
      <c r="E89" s="47">
        <v>-978728.72</v>
      </c>
      <c r="F89" s="48">
        <v>-275</v>
      </c>
      <c r="G89" s="47">
        <v>1830888.5</v>
      </c>
      <c r="H89" s="48">
        <v>1601</v>
      </c>
    </row>
    <row r="90" spans="1:9" outlineLevel="2" x14ac:dyDescent="0.2">
      <c r="A90" s="42"/>
      <c r="B90" s="46" t="s">
        <v>11</v>
      </c>
      <c r="C90" s="47">
        <v>2808119.58</v>
      </c>
      <c r="D90" s="48">
        <v>1875</v>
      </c>
      <c r="E90" s="47">
        <v>-978728.73</v>
      </c>
      <c r="F90" s="48">
        <v>-272</v>
      </c>
      <c r="G90" s="47">
        <v>1829390.85</v>
      </c>
      <c r="H90" s="48">
        <v>1603</v>
      </c>
    </row>
    <row r="91" spans="1:9" ht="31.5" x14ac:dyDescent="0.2">
      <c r="A91" s="37" t="s">
        <v>104</v>
      </c>
      <c r="B91" s="37" t="s">
        <v>105</v>
      </c>
      <c r="C91" s="38">
        <v>18981623.09</v>
      </c>
      <c r="D91" s="39">
        <v>12817</v>
      </c>
      <c r="E91" s="38">
        <v>-2025861.02</v>
      </c>
      <c r="F91" s="39">
        <v>-1136</v>
      </c>
      <c r="G91" s="40">
        <v>16955762.07</v>
      </c>
      <c r="H91" s="41">
        <v>11681</v>
      </c>
      <c r="I91" s="29"/>
    </row>
    <row r="92" spans="1:9" ht="12" outlineLevel="2" x14ac:dyDescent="0.2">
      <c r="A92" s="42"/>
      <c r="B92" s="46" t="s">
        <v>14</v>
      </c>
      <c r="C92" s="47">
        <v>1196206.95</v>
      </c>
      <c r="D92" s="51">
        <v>812</v>
      </c>
      <c r="E92" s="119">
        <v>0</v>
      </c>
      <c r="F92" s="120">
        <v>0</v>
      </c>
      <c r="G92" s="47">
        <v>1196206.95</v>
      </c>
      <c r="H92" s="48">
        <v>812</v>
      </c>
    </row>
    <row r="93" spans="1:9" ht="12" outlineLevel="2" x14ac:dyDescent="0.2">
      <c r="A93" s="42"/>
      <c r="B93" s="46" t="s">
        <v>15</v>
      </c>
      <c r="C93" s="47">
        <v>1321865.7</v>
      </c>
      <c r="D93" s="51">
        <v>914</v>
      </c>
      <c r="E93" s="119">
        <v>0</v>
      </c>
      <c r="F93" s="120">
        <v>0</v>
      </c>
      <c r="G93" s="47">
        <v>1321865.7</v>
      </c>
      <c r="H93" s="48">
        <v>914</v>
      </c>
    </row>
    <row r="94" spans="1:9" ht="12" outlineLevel="2" x14ac:dyDescent="0.2">
      <c r="A94" s="42"/>
      <c r="B94" s="46" t="s">
        <v>16</v>
      </c>
      <c r="C94" s="47">
        <v>1542483.61</v>
      </c>
      <c r="D94" s="48">
        <v>1112</v>
      </c>
      <c r="E94" s="119">
        <v>0</v>
      </c>
      <c r="F94" s="120">
        <v>0</v>
      </c>
      <c r="G94" s="47">
        <v>1542483.61</v>
      </c>
      <c r="H94" s="48">
        <v>1112</v>
      </c>
    </row>
    <row r="95" spans="1:9" ht="12" outlineLevel="2" x14ac:dyDescent="0.2">
      <c r="A95" s="42"/>
      <c r="B95" s="46" t="s">
        <v>3</v>
      </c>
      <c r="C95" s="47">
        <v>1367780.66</v>
      </c>
      <c r="D95" s="51">
        <v>921</v>
      </c>
      <c r="E95" s="119">
        <v>0</v>
      </c>
      <c r="F95" s="120">
        <v>0</v>
      </c>
      <c r="G95" s="47">
        <v>1367780.66</v>
      </c>
      <c r="H95" s="48">
        <v>921</v>
      </c>
    </row>
    <row r="96" spans="1:9" ht="12" outlineLevel="2" x14ac:dyDescent="0.2">
      <c r="A96" s="42"/>
      <c r="B96" s="46" t="s">
        <v>4</v>
      </c>
      <c r="C96" s="47">
        <v>1349794.83</v>
      </c>
      <c r="D96" s="51">
        <v>914</v>
      </c>
      <c r="E96" s="119">
        <v>0</v>
      </c>
      <c r="F96" s="120">
        <v>0</v>
      </c>
      <c r="G96" s="47">
        <v>1349794.83</v>
      </c>
      <c r="H96" s="48">
        <v>914</v>
      </c>
    </row>
    <row r="97" spans="1:9" ht="12" outlineLevel="2" x14ac:dyDescent="0.2">
      <c r="A97" s="42"/>
      <c r="B97" s="46" t="s">
        <v>5</v>
      </c>
      <c r="C97" s="47">
        <v>1740591.56</v>
      </c>
      <c r="D97" s="48">
        <v>1144</v>
      </c>
      <c r="E97" s="119">
        <v>-333275.59000000003</v>
      </c>
      <c r="F97" s="120">
        <v>-219</v>
      </c>
      <c r="G97" s="47">
        <v>1407315.97</v>
      </c>
      <c r="H97" s="48">
        <v>925</v>
      </c>
    </row>
    <row r="98" spans="1:9" ht="12" outlineLevel="2" x14ac:dyDescent="0.2">
      <c r="A98" s="42"/>
      <c r="B98" s="46" t="s">
        <v>6</v>
      </c>
      <c r="C98" s="47">
        <v>1744314.87</v>
      </c>
      <c r="D98" s="48">
        <v>1167</v>
      </c>
      <c r="E98" s="119">
        <v>-387086.53</v>
      </c>
      <c r="F98" s="120">
        <v>-281</v>
      </c>
      <c r="G98" s="47">
        <v>1357228.34</v>
      </c>
      <c r="H98" s="48">
        <v>886</v>
      </c>
    </row>
    <row r="99" spans="1:9" ht="12" outlineLevel="2" x14ac:dyDescent="0.2">
      <c r="A99" s="42"/>
      <c r="B99" s="46" t="s">
        <v>7</v>
      </c>
      <c r="C99" s="47">
        <v>1744314.87</v>
      </c>
      <c r="D99" s="48">
        <v>1167</v>
      </c>
      <c r="E99" s="119">
        <v>-38688.01</v>
      </c>
      <c r="F99" s="120">
        <v>-22</v>
      </c>
      <c r="G99" s="47">
        <v>1705626.86</v>
      </c>
      <c r="H99" s="48">
        <v>1145</v>
      </c>
    </row>
    <row r="100" spans="1:9" ht="12" outlineLevel="2" x14ac:dyDescent="0.2">
      <c r="A100" s="42"/>
      <c r="B100" s="46" t="s">
        <v>8</v>
      </c>
      <c r="C100" s="47">
        <v>1744314.87</v>
      </c>
      <c r="D100" s="48">
        <v>1167</v>
      </c>
      <c r="E100" s="119">
        <v>-276994.38</v>
      </c>
      <c r="F100" s="120">
        <v>-173</v>
      </c>
      <c r="G100" s="47">
        <v>1467320.49</v>
      </c>
      <c r="H100" s="48">
        <v>994</v>
      </c>
    </row>
    <row r="101" spans="1:9" ht="12" outlineLevel="2" x14ac:dyDescent="0.2">
      <c r="A101" s="42"/>
      <c r="B101" s="46" t="s">
        <v>9</v>
      </c>
      <c r="C101" s="47">
        <v>1744314.87</v>
      </c>
      <c r="D101" s="48">
        <v>1167</v>
      </c>
      <c r="E101" s="119">
        <v>-329938.84000000003</v>
      </c>
      <c r="F101" s="120">
        <v>-148</v>
      </c>
      <c r="G101" s="47">
        <v>1414376.03</v>
      </c>
      <c r="H101" s="48">
        <v>1019</v>
      </c>
    </row>
    <row r="102" spans="1:9" ht="12" outlineLevel="2" x14ac:dyDescent="0.2">
      <c r="A102" s="42"/>
      <c r="B102" s="46" t="s">
        <v>10</v>
      </c>
      <c r="C102" s="47">
        <v>1744314.87</v>
      </c>
      <c r="D102" s="48">
        <v>1167</v>
      </c>
      <c r="E102" s="119">
        <v>-329938.84000000003</v>
      </c>
      <c r="F102" s="120">
        <v>-148</v>
      </c>
      <c r="G102" s="47">
        <v>1414376.03</v>
      </c>
      <c r="H102" s="48">
        <v>1019</v>
      </c>
    </row>
    <row r="103" spans="1:9" ht="12" outlineLevel="2" x14ac:dyDescent="0.2">
      <c r="A103" s="42"/>
      <c r="B103" s="46" t="s">
        <v>11</v>
      </c>
      <c r="C103" s="47">
        <v>1741325.43</v>
      </c>
      <c r="D103" s="48">
        <v>1165</v>
      </c>
      <c r="E103" s="119">
        <v>-329938.83</v>
      </c>
      <c r="F103" s="120">
        <v>-145</v>
      </c>
      <c r="G103" s="47">
        <v>1411386.6</v>
      </c>
      <c r="H103" s="48">
        <v>1020</v>
      </c>
    </row>
    <row r="104" spans="1:9" ht="21" x14ac:dyDescent="0.2">
      <c r="A104" s="37" t="s">
        <v>115</v>
      </c>
      <c r="B104" s="37" t="s">
        <v>116</v>
      </c>
      <c r="C104" s="38">
        <v>4809945</v>
      </c>
      <c r="D104" s="39">
        <v>3218</v>
      </c>
      <c r="E104" s="38">
        <v>-806846.61</v>
      </c>
      <c r="F104" s="39">
        <v>-407</v>
      </c>
      <c r="G104" s="40">
        <v>4003098.39</v>
      </c>
      <c r="H104" s="41">
        <v>2811</v>
      </c>
      <c r="I104" s="29"/>
    </row>
    <row r="105" spans="1:9" outlineLevel="2" x14ac:dyDescent="0.2">
      <c r="A105" s="42"/>
      <c r="B105" s="46" t="s">
        <v>14</v>
      </c>
      <c r="C105" s="47">
        <v>400579.63</v>
      </c>
      <c r="D105" s="51">
        <v>268</v>
      </c>
      <c r="E105" s="47">
        <v>-99918.44</v>
      </c>
      <c r="F105" s="48">
        <v>-46</v>
      </c>
      <c r="G105" s="47">
        <v>300661.19</v>
      </c>
      <c r="H105" s="48">
        <v>222</v>
      </c>
    </row>
    <row r="106" spans="1:9" outlineLevel="2" x14ac:dyDescent="0.2">
      <c r="A106" s="42"/>
      <c r="B106" s="46" t="s">
        <v>15</v>
      </c>
      <c r="C106" s="47">
        <v>400579.63</v>
      </c>
      <c r="D106" s="51">
        <v>268</v>
      </c>
      <c r="E106" s="47">
        <v>19936.849999999999</v>
      </c>
      <c r="F106" s="48">
        <v>36</v>
      </c>
      <c r="G106" s="47">
        <v>420516.48</v>
      </c>
      <c r="H106" s="48">
        <v>304</v>
      </c>
    </row>
    <row r="107" spans="1:9" outlineLevel="2" x14ac:dyDescent="0.2">
      <c r="A107" s="42"/>
      <c r="B107" s="46" t="s">
        <v>16</v>
      </c>
      <c r="C107" s="47">
        <v>400579.63</v>
      </c>
      <c r="D107" s="51">
        <v>268</v>
      </c>
      <c r="E107" s="47">
        <v>-56399.9</v>
      </c>
      <c r="F107" s="48">
        <v>-37</v>
      </c>
      <c r="G107" s="47">
        <v>344179.73</v>
      </c>
      <c r="H107" s="48">
        <v>231</v>
      </c>
    </row>
    <row r="108" spans="1:9" outlineLevel="2" x14ac:dyDescent="0.2">
      <c r="A108" s="42"/>
      <c r="B108" s="46" t="s">
        <v>3</v>
      </c>
      <c r="C108" s="47">
        <v>400579.63</v>
      </c>
      <c r="D108" s="51">
        <v>268</v>
      </c>
      <c r="E108" s="47">
        <v>-56887.99</v>
      </c>
      <c r="F108" s="48">
        <v>-29</v>
      </c>
      <c r="G108" s="47">
        <v>343691.64</v>
      </c>
      <c r="H108" s="48">
        <v>239</v>
      </c>
    </row>
    <row r="109" spans="1:9" outlineLevel="2" x14ac:dyDescent="0.2">
      <c r="A109" s="42"/>
      <c r="B109" s="46" t="s">
        <v>4</v>
      </c>
      <c r="C109" s="47">
        <v>400579.63</v>
      </c>
      <c r="D109" s="51">
        <v>268</v>
      </c>
      <c r="E109" s="47">
        <v>-35740.79</v>
      </c>
      <c r="F109" s="48">
        <v>-18</v>
      </c>
      <c r="G109" s="47">
        <v>364838.84</v>
      </c>
      <c r="H109" s="48">
        <v>250</v>
      </c>
    </row>
    <row r="110" spans="1:9" outlineLevel="2" x14ac:dyDescent="0.2">
      <c r="A110" s="42"/>
      <c r="B110" s="46" t="s">
        <v>5</v>
      </c>
      <c r="C110" s="47">
        <v>400579.63</v>
      </c>
      <c r="D110" s="51">
        <v>268</v>
      </c>
      <c r="E110" s="47">
        <v>-97918.19</v>
      </c>
      <c r="F110" s="48">
        <v>-60</v>
      </c>
      <c r="G110" s="47">
        <v>302661.44</v>
      </c>
      <c r="H110" s="48">
        <v>208</v>
      </c>
    </row>
    <row r="111" spans="1:9" outlineLevel="2" x14ac:dyDescent="0.2">
      <c r="A111" s="42"/>
      <c r="B111" s="46" t="s">
        <v>6</v>
      </c>
      <c r="C111" s="47">
        <v>400579.63</v>
      </c>
      <c r="D111" s="51">
        <v>268</v>
      </c>
      <c r="E111" s="47">
        <v>-42072.85</v>
      </c>
      <c r="F111" s="48">
        <v>-29</v>
      </c>
      <c r="G111" s="47">
        <v>358506.78</v>
      </c>
      <c r="H111" s="48">
        <v>239</v>
      </c>
    </row>
    <row r="112" spans="1:9" outlineLevel="2" x14ac:dyDescent="0.2">
      <c r="A112" s="42"/>
      <c r="B112" s="46" t="s">
        <v>7</v>
      </c>
      <c r="C112" s="47">
        <v>400579.63</v>
      </c>
      <c r="D112" s="51">
        <v>268</v>
      </c>
      <c r="E112" s="47">
        <v>-97292.71</v>
      </c>
      <c r="F112" s="48">
        <v>-64</v>
      </c>
      <c r="G112" s="47">
        <v>303286.92</v>
      </c>
      <c r="H112" s="48">
        <v>204</v>
      </c>
    </row>
    <row r="113" spans="1:9" outlineLevel="2" x14ac:dyDescent="0.2">
      <c r="A113" s="42"/>
      <c r="B113" s="46" t="s">
        <v>8</v>
      </c>
      <c r="C113" s="47">
        <v>400579.63</v>
      </c>
      <c r="D113" s="51">
        <v>268</v>
      </c>
      <c r="E113" s="47">
        <v>-136598.85999999999</v>
      </c>
      <c r="F113" s="48">
        <v>-57</v>
      </c>
      <c r="G113" s="47">
        <v>263980.77</v>
      </c>
      <c r="H113" s="48">
        <v>211</v>
      </c>
    </row>
    <row r="114" spans="1:9" outlineLevel="2" x14ac:dyDescent="0.2">
      <c r="A114" s="42"/>
      <c r="B114" s="46" t="s">
        <v>9</v>
      </c>
      <c r="C114" s="47">
        <v>400579.63</v>
      </c>
      <c r="D114" s="51">
        <v>268</v>
      </c>
      <c r="E114" s="47">
        <v>-67984.570000000007</v>
      </c>
      <c r="F114" s="48">
        <v>-34</v>
      </c>
      <c r="G114" s="47">
        <v>332595.06</v>
      </c>
      <c r="H114" s="48">
        <v>234</v>
      </c>
    </row>
    <row r="115" spans="1:9" outlineLevel="2" x14ac:dyDescent="0.2">
      <c r="A115" s="42"/>
      <c r="B115" s="46" t="s">
        <v>10</v>
      </c>
      <c r="C115" s="47">
        <v>400579.63</v>
      </c>
      <c r="D115" s="51">
        <v>268</v>
      </c>
      <c r="E115" s="47">
        <v>-67984.58</v>
      </c>
      <c r="F115" s="48">
        <v>-34</v>
      </c>
      <c r="G115" s="47">
        <v>332595.05</v>
      </c>
      <c r="H115" s="48">
        <v>234</v>
      </c>
    </row>
    <row r="116" spans="1:9" outlineLevel="2" x14ac:dyDescent="0.2">
      <c r="A116" s="42"/>
      <c r="B116" s="46" t="s">
        <v>11</v>
      </c>
      <c r="C116" s="47">
        <v>403569.07</v>
      </c>
      <c r="D116" s="51">
        <v>270</v>
      </c>
      <c r="E116" s="47">
        <v>-67984.58</v>
      </c>
      <c r="F116" s="48">
        <v>-35</v>
      </c>
      <c r="G116" s="47">
        <v>335584.49</v>
      </c>
      <c r="H116" s="48">
        <v>235</v>
      </c>
    </row>
    <row r="117" spans="1:9" ht="21" x14ac:dyDescent="0.2">
      <c r="A117" s="37" t="s">
        <v>79</v>
      </c>
      <c r="B117" s="37" t="s">
        <v>80</v>
      </c>
      <c r="C117" s="38">
        <v>5796869.4199999999</v>
      </c>
      <c r="D117" s="39">
        <v>3930</v>
      </c>
      <c r="E117" s="38">
        <v>-3930372.14</v>
      </c>
      <c r="F117" s="39">
        <v>-2683</v>
      </c>
      <c r="G117" s="40">
        <v>1866497.28</v>
      </c>
      <c r="H117" s="41">
        <v>1247</v>
      </c>
      <c r="I117" s="29"/>
    </row>
    <row r="118" spans="1:9" ht="12" outlineLevel="2" x14ac:dyDescent="0.2">
      <c r="A118" s="42"/>
      <c r="B118" s="46" t="s">
        <v>14</v>
      </c>
      <c r="C118" s="47">
        <v>778409.46</v>
      </c>
      <c r="D118" s="51">
        <v>558</v>
      </c>
      <c r="E118" s="119">
        <v>0</v>
      </c>
      <c r="F118" s="120">
        <v>0</v>
      </c>
      <c r="G118" s="47">
        <v>778409.46</v>
      </c>
      <c r="H118" s="48">
        <v>558</v>
      </c>
    </row>
    <row r="119" spans="1:9" ht="12" outlineLevel="2" x14ac:dyDescent="0.2">
      <c r="A119" s="42"/>
      <c r="B119" s="46" t="s">
        <v>15</v>
      </c>
      <c r="C119" s="47">
        <v>130066.24000000001</v>
      </c>
      <c r="D119" s="51">
        <v>106</v>
      </c>
      <c r="E119" s="119">
        <v>0</v>
      </c>
      <c r="F119" s="122">
        <v>0</v>
      </c>
      <c r="G119" s="47">
        <v>130066.24000000001</v>
      </c>
      <c r="H119" s="48">
        <v>106</v>
      </c>
    </row>
    <row r="120" spans="1:9" ht="12" outlineLevel="2" x14ac:dyDescent="0.2">
      <c r="A120" s="42"/>
      <c r="B120" s="46" t="s">
        <v>16</v>
      </c>
      <c r="C120" s="123"/>
      <c r="D120" s="123"/>
      <c r="E120" s="119">
        <v>0</v>
      </c>
      <c r="F120" s="122">
        <v>0</v>
      </c>
      <c r="G120" s="47">
        <v>0</v>
      </c>
      <c r="H120" s="48">
        <v>0</v>
      </c>
    </row>
    <row r="121" spans="1:9" ht="12" outlineLevel="2" x14ac:dyDescent="0.2">
      <c r="A121" s="42"/>
      <c r="B121" s="46" t="s">
        <v>7</v>
      </c>
      <c r="C121" s="47">
        <v>576184.04</v>
      </c>
      <c r="D121" s="51">
        <v>381</v>
      </c>
      <c r="E121" s="119">
        <v>-407921.61</v>
      </c>
      <c r="F121" s="120">
        <v>-314</v>
      </c>
      <c r="G121" s="47">
        <v>168262.43</v>
      </c>
      <c r="H121" s="48">
        <v>67</v>
      </c>
    </row>
    <row r="122" spans="1:9" ht="12" outlineLevel="2" x14ac:dyDescent="0.2">
      <c r="A122" s="42"/>
      <c r="B122" s="46" t="s">
        <v>8</v>
      </c>
      <c r="C122" s="47">
        <v>1076184.04</v>
      </c>
      <c r="D122" s="51">
        <v>720</v>
      </c>
      <c r="E122" s="119">
        <v>-753049.21</v>
      </c>
      <c r="F122" s="120">
        <v>-577</v>
      </c>
      <c r="G122" s="47">
        <v>323134.83</v>
      </c>
      <c r="H122" s="48">
        <v>143</v>
      </c>
    </row>
    <row r="123" spans="1:9" ht="12" outlineLevel="2" x14ac:dyDescent="0.2">
      <c r="A123" s="42"/>
      <c r="B123" s="46" t="s">
        <v>9</v>
      </c>
      <c r="C123" s="47">
        <v>1076184.04</v>
      </c>
      <c r="D123" s="51">
        <v>720</v>
      </c>
      <c r="E123" s="119">
        <v>-923133.76</v>
      </c>
      <c r="F123" s="120">
        <v>-596</v>
      </c>
      <c r="G123" s="47">
        <v>153050.28</v>
      </c>
      <c r="H123" s="48">
        <v>124</v>
      </c>
    </row>
    <row r="124" spans="1:9" ht="12" outlineLevel="2" x14ac:dyDescent="0.2">
      <c r="A124" s="42"/>
      <c r="B124" s="46" t="s">
        <v>10</v>
      </c>
      <c r="C124" s="47">
        <v>1076184.04</v>
      </c>
      <c r="D124" s="51">
        <v>720</v>
      </c>
      <c r="E124" s="119">
        <v>-923133.76</v>
      </c>
      <c r="F124" s="120">
        <v>-596</v>
      </c>
      <c r="G124" s="47">
        <v>153050.28</v>
      </c>
      <c r="H124" s="48">
        <v>124</v>
      </c>
    </row>
    <row r="125" spans="1:9" ht="12" outlineLevel="2" x14ac:dyDescent="0.2">
      <c r="A125" s="42"/>
      <c r="B125" s="46" t="s">
        <v>11</v>
      </c>
      <c r="C125" s="47">
        <v>1083657.56</v>
      </c>
      <c r="D125" s="51">
        <v>725</v>
      </c>
      <c r="E125" s="119">
        <v>-923133.8</v>
      </c>
      <c r="F125" s="120">
        <v>-600</v>
      </c>
      <c r="G125" s="47">
        <v>160523.76</v>
      </c>
      <c r="H125" s="48">
        <v>125</v>
      </c>
    </row>
    <row r="126" spans="1:9" ht="25.5" customHeight="1" x14ac:dyDescent="0.2">
      <c r="A126" s="37" t="s">
        <v>12</v>
      </c>
      <c r="B126" s="37" t="s">
        <v>13</v>
      </c>
      <c r="C126" s="38">
        <v>21971311.789999999</v>
      </c>
      <c r="D126" s="39">
        <v>15327</v>
      </c>
      <c r="E126" s="38">
        <v>1292602.76</v>
      </c>
      <c r="F126" s="39">
        <v>1312</v>
      </c>
      <c r="G126" s="40">
        <v>23263914.550000001</v>
      </c>
      <c r="H126" s="41">
        <v>16639</v>
      </c>
      <c r="I126" s="29"/>
    </row>
    <row r="127" spans="1:9" outlineLevel="2" x14ac:dyDescent="0.2">
      <c r="A127" s="42"/>
      <c r="B127" s="46" t="s">
        <v>14</v>
      </c>
      <c r="C127" s="47">
        <v>1805286.78</v>
      </c>
      <c r="D127" s="48">
        <v>1310</v>
      </c>
      <c r="E127" s="47">
        <v>0</v>
      </c>
      <c r="F127" s="48">
        <v>0</v>
      </c>
      <c r="G127" s="47">
        <v>1805286.78</v>
      </c>
      <c r="H127" s="48">
        <v>1310</v>
      </c>
    </row>
    <row r="128" spans="1:9" outlineLevel="2" x14ac:dyDescent="0.2">
      <c r="A128" s="42"/>
      <c r="B128" s="46" t="s">
        <v>15</v>
      </c>
      <c r="C128" s="47">
        <v>3322337.47</v>
      </c>
      <c r="D128" s="48">
        <v>2574</v>
      </c>
      <c r="E128" s="47">
        <v>0</v>
      </c>
      <c r="F128" s="48">
        <v>0</v>
      </c>
      <c r="G128" s="47">
        <v>3322337.47</v>
      </c>
      <c r="H128" s="48">
        <v>2574</v>
      </c>
    </row>
    <row r="129" spans="1:9" outlineLevel="2" x14ac:dyDescent="0.2">
      <c r="A129" s="42"/>
      <c r="B129" s="46" t="s">
        <v>16</v>
      </c>
      <c r="C129" s="47">
        <v>1974430.34</v>
      </c>
      <c r="D129" s="48">
        <v>1484</v>
      </c>
      <c r="E129" s="47">
        <v>0</v>
      </c>
      <c r="F129" s="48">
        <v>0</v>
      </c>
      <c r="G129" s="47">
        <v>1974430.34</v>
      </c>
      <c r="H129" s="48">
        <v>1484</v>
      </c>
    </row>
    <row r="130" spans="1:9" outlineLevel="2" x14ac:dyDescent="0.2">
      <c r="A130" s="42"/>
      <c r="B130" s="46" t="s">
        <v>3</v>
      </c>
      <c r="C130" s="47">
        <v>1618759.85</v>
      </c>
      <c r="D130" s="48">
        <v>1083</v>
      </c>
      <c r="E130" s="47">
        <v>0</v>
      </c>
      <c r="F130" s="48">
        <v>0</v>
      </c>
      <c r="G130" s="47">
        <v>1618759.85</v>
      </c>
      <c r="H130" s="48">
        <v>1083</v>
      </c>
    </row>
    <row r="131" spans="1:9" outlineLevel="2" x14ac:dyDescent="0.2">
      <c r="A131" s="42"/>
      <c r="B131" s="46" t="s">
        <v>4</v>
      </c>
      <c r="C131" s="47">
        <v>1668980.67</v>
      </c>
      <c r="D131" s="48">
        <v>1121</v>
      </c>
      <c r="E131" s="47">
        <v>0</v>
      </c>
      <c r="F131" s="48">
        <v>0</v>
      </c>
      <c r="G131" s="47">
        <v>1668980.67</v>
      </c>
      <c r="H131" s="48">
        <v>1121</v>
      </c>
    </row>
    <row r="132" spans="1:9" outlineLevel="2" x14ac:dyDescent="0.2">
      <c r="A132" s="42"/>
      <c r="B132" s="46" t="s">
        <v>5</v>
      </c>
      <c r="C132" s="47">
        <v>1618759.85</v>
      </c>
      <c r="D132" s="48">
        <v>1083</v>
      </c>
      <c r="E132" s="47">
        <v>0</v>
      </c>
      <c r="F132" s="48">
        <v>0</v>
      </c>
      <c r="G132" s="47">
        <v>1618759.85</v>
      </c>
      <c r="H132" s="48">
        <v>1083</v>
      </c>
    </row>
    <row r="133" spans="1:9" outlineLevel="2" x14ac:dyDescent="0.2">
      <c r="A133" s="42"/>
      <c r="B133" s="46" t="s">
        <v>6</v>
      </c>
      <c r="C133" s="47">
        <v>1618759.85</v>
      </c>
      <c r="D133" s="48">
        <v>1083</v>
      </c>
      <c r="E133" s="47">
        <v>0</v>
      </c>
      <c r="F133" s="48">
        <v>0</v>
      </c>
      <c r="G133" s="47">
        <v>1618759.85</v>
      </c>
      <c r="H133" s="48">
        <v>1083</v>
      </c>
    </row>
    <row r="134" spans="1:9" outlineLevel="2" x14ac:dyDescent="0.2">
      <c r="A134" s="42"/>
      <c r="B134" s="46" t="s">
        <v>7</v>
      </c>
      <c r="C134" s="47">
        <v>1862978.78</v>
      </c>
      <c r="D134" s="48">
        <v>1253</v>
      </c>
      <c r="E134" s="47">
        <v>0</v>
      </c>
      <c r="F134" s="48">
        <v>0</v>
      </c>
      <c r="G134" s="47">
        <v>1862978.78</v>
      </c>
      <c r="H134" s="48">
        <v>1253</v>
      </c>
    </row>
    <row r="135" spans="1:9" outlineLevel="2" x14ac:dyDescent="0.2">
      <c r="A135" s="42"/>
      <c r="B135" s="46" t="s">
        <v>8</v>
      </c>
      <c r="C135" s="47">
        <v>1618759.85</v>
      </c>
      <c r="D135" s="48">
        <v>1083</v>
      </c>
      <c r="E135" s="47">
        <v>337684.33</v>
      </c>
      <c r="F135" s="48">
        <v>404</v>
      </c>
      <c r="G135" s="47">
        <v>1956444.18</v>
      </c>
      <c r="H135" s="48">
        <v>1487</v>
      </c>
    </row>
    <row r="136" spans="1:9" outlineLevel="2" x14ac:dyDescent="0.2">
      <c r="A136" s="42"/>
      <c r="B136" s="46" t="s">
        <v>9</v>
      </c>
      <c r="C136" s="47">
        <v>1618759.85</v>
      </c>
      <c r="D136" s="48">
        <v>1083</v>
      </c>
      <c r="E136" s="47">
        <v>318306.14</v>
      </c>
      <c r="F136" s="48">
        <v>303</v>
      </c>
      <c r="G136" s="47">
        <v>1937065.99</v>
      </c>
      <c r="H136" s="48">
        <v>1386</v>
      </c>
    </row>
    <row r="137" spans="1:9" outlineLevel="2" x14ac:dyDescent="0.2">
      <c r="A137" s="42"/>
      <c r="B137" s="46" t="s">
        <v>10</v>
      </c>
      <c r="C137" s="47">
        <v>1618759.85</v>
      </c>
      <c r="D137" s="48">
        <v>1083</v>
      </c>
      <c r="E137" s="47">
        <v>318306.14</v>
      </c>
      <c r="F137" s="48">
        <v>303</v>
      </c>
      <c r="G137" s="47">
        <v>1937065.99</v>
      </c>
      <c r="H137" s="48">
        <v>1386</v>
      </c>
    </row>
    <row r="138" spans="1:9" outlineLevel="2" x14ac:dyDescent="0.2">
      <c r="A138" s="42"/>
      <c r="B138" s="46" t="s">
        <v>11</v>
      </c>
      <c r="C138" s="47">
        <v>1624738.65</v>
      </c>
      <c r="D138" s="48">
        <v>1087</v>
      </c>
      <c r="E138" s="47">
        <v>318306.15000000002</v>
      </c>
      <c r="F138" s="48">
        <v>302</v>
      </c>
      <c r="G138" s="47">
        <v>1943044.8</v>
      </c>
      <c r="H138" s="48">
        <v>1389</v>
      </c>
    </row>
    <row r="139" spans="1:9" x14ac:dyDescent="0.2">
      <c r="A139" s="37" t="s">
        <v>19</v>
      </c>
      <c r="B139" s="37" t="s">
        <v>20</v>
      </c>
      <c r="C139" s="38">
        <v>19293608.960000001</v>
      </c>
      <c r="D139" s="39">
        <v>12507</v>
      </c>
      <c r="E139" s="38">
        <v>-755816.35</v>
      </c>
      <c r="F139" s="39">
        <v>-1320</v>
      </c>
      <c r="G139" s="40">
        <v>18537792.609999999</v>
      </c>
      <c r="H139" s="41">
        <v>11187</v>
      </c>
      <c r="I139" s="29"/>
    </row>
    <row r="140" spans="1:9" outlineLevel="2" x14ac:dyDescent="0.2">
      <c r="A140" s="42"/>
      <c r="B140" s="46" t="s">
        <v>14</v>
      </c>
      <c r="C140" s="47">
        <v>1655940.75</v>
      </c>
      <c r="D140" s="48">
        <v>1042</v>
      </c>
      <c r="E140" s="47">
        <v>-314585.76</v>
      </c>
      <c r="F140" s="48">
        <v>-259</v>
      </c>
      <c r="G140" s="47">
        <v>1341354.99</v>
      </c>
      <c r="H140" s="48">
        <v>783</v>
      </c>
    </row>
    <row r="141" spans="1:9" outlineLevel="2" x14ac:dyDescent="0.2">
      <c r="A141" s="42"/>
      <c r="B141" s="46" t="s">
        <v>15</v>
      </c>
      <c r="C141" s="47">
        <v>2240327.7000000002</v>
      </c>
      <c r="D141" s="48">
        <v>1507</v>
      </c>
      <c r="E141" s="47">
        <v>-359821.36</v>
      </c>
      <c r="F141" s="48">
        <v>-772</v>
      </c>
      <c r="G141" s="47">
        <v>1880506.34</v>
      </c>
      <c r="H141" s="48">
        <v>735</v>
      </c>
    </row>
    <row r="142" spans="1:9" outlineLevel="2" x14ac:dyDescent="0.2">
      <c r="A142" s="42"/>
      <c r="B142" s="46" t="s">
        <v>16</v>
      </c>
      <c r="C142" s="47">
        <v>2159726.9</v>
      </c>
      <c r="D142" s="48">
        <v>1204</v>
      </c>
      <c r="E142" s="47">
        <v>0</v>
      </c>
      <c r="F142" s="48">
        <v>0</v>
      </c>
      <c r="G142" s="47">
        <v>2159726.9</v>
      </c>
      <c r="H142" s="48">
        <v>1204</v>
      </c>
    </row>
    <row r="143" spans="1:9" outlineLevel="2" x14ac:dyDescent="0.2">
      <c r="A143" s="42"/>
      <c r="B143" s="46" t="s">
        <v>3</v>
      </c>
      <c r="C143" s="47">
        <v>1438633.72</v>
      </c>
      <c r="D143" s="51">
        <v>753</v>
      </c>
      <c r="E143" s="47">
        <v>-7188.84</v>
      </c>
      <c r="F143" s="48">
        <v>-9</v>
      </c>
      <c r="G143" s="47">
        <v>1431444.88</v>
      </c>
      <c r="H143" s="48">
        <v>744</v>
      </c>
    </row>
    <row r="144" spans="1:9" outlineLevel="2" x14ac:dyDescent="0.2">
      <c r="A144" s="42"/>
      <c r="B144" s="46" t="s">
        <v>4</v>
      </c>
      <c r="C144" s="47">
        <v>1561961.53</v>
      </c>
      <c r="D144" s="48">
        <v>1045</v>
      </c>
      <c r="E144" s="47">
        <v>-14377.68</v>
      </c>
      <c r="F144" s="48">
        <v>-89</v>
      </c>
      <c r="G144" s="47">
        <v>1547583.85</v>
      </c>
      <c r="H144" s="48">
        <v>956</v>
      </c>
    </row>
    <row r="145" spans="1:9" outlineLevel="2" x14ac:dyDescent="0.2">
      <c r="A145" s="42"/>
      <c r="B145" s="46" t="s">
        <v>5</v>
      </c>
      <c r="C145" s="47">
        <v>1326788.6100000001</v>
      </c>
      <c r="D145" s="51">
        <v>766</v>
      </c>
      <c r="E145" s="47">
        <v>0</v>
      </c>
      <c r="F145" s="48">
        <v>0</v>
      </c>
      <c r="G145" s="47">
        <v>1326788.6100000001</v>
      </c>
      <c r="H145" s="48">
        <v>766</v>
      </c>
    </row>
    <row r="146" spans="1:9" outlineLevel="2" x14ac:dyDescent="0.2">
      <c r="A146" s="42"/>
      <c r="B146" s="46" t="s">
        <v>6</v>
      </c>
      <c r="C146" s="47">
        <v>1103411.46</v>
      </c>
      <c r="D146" s="51">
        <v>967</v>
      </c>
      <c r="E146" s="47">
        <v>-15116.32</v>
      </c>
      <c r="F146" s="48">
        <v>-107</v>
      </c>
      <c r="G146" s="47">
        <v>1088295.1399999999</v>
      </c>
      <c r="H146" s="48">
        <v>860</v>
      </c>
    </row>
    <row r="147" spans="1:9" outlineLevel="2" x14ac:dyDescent="0.2">
      <c r="A147" s="42"/>
      <c r="B147" s="46" t="s">
        <v>7</v>
      </c>
      <c r="C147" s="47">
        <v>1561961.53</v>
      </c>
      <c r="D147" s="48">
        <v>1045</v>
      </c>
      <c r="E147" s="47">
        <v>0</v>
      </c>
      <c r="F147" s="48">
        <v>0</v>
      </c>
      <c r="G147" s="47">
        <v>1561961.53</v>
      </c>
      <c r="H147" s="48">
        <v>1045</v>
      </c>
    </row>
    <row r="148" spans="1:9" outlineLevel="2" x14ac:dyDescent="0.2">
      <c r="A148" s="42"/>
      <c r="B148" s="46" t="s">
        <v>8</v>
      </c>
      <c r="C148" s="47">
        <v>1561961.53</v>
      </c>
      <c r="D148" s="48">
        <v>1045</v>
      </c>
      <c r="E148" s="47">
        <v>0</v>
      </c>
      <c r="F148" s="48">
        <v>0</v>
      </c>
      <c r="G148" s="47">
        <v>1561961.53</v>
      </c>
      <c r="H148" s="48">
        <v>1045</v>
      </c>
    </row>
    <row r="149" spans="1:9" outlineLevel="2" x14ac:dyDescent="0.2">
      <c r="A149" s="42"/>
      <c r="B149" s="46" t="s">
        <v>9</v>
      </c>
      <c r="C149" s="47">
        <v>1561961.53</v>
      </c>
      <c r="D149" s="48">
        <v>1045</v>
      </c>
      <c r="E149" s="47">
        <v>-14908.8</v>
      </c>
      <c r="F149" s="48">
        <v>-28</v>
      </c>
      <c r="G149" s="47">
        <v>1547052.73</v>
      </c>
      <c r="H149" s="48">
        <v>1017</v>
      </c>
    </row>
    <row r="150" spans="1:9" outlineLevel="2" x14ac:dyDescent="0.2">
      <c r="A150" s="42"/>
      <c r="B150" s="46" t="s">
        <v>10</v>
      </c>
      <c r="C150" s="47">
        <v>1561961.53</v>
      </c>
      <c r="D150" s="48">
        <v>1045</v>
      </c>
      <c r="E150" s="47">
        <v>-14908.8</v>
      </c>
      <c r="F150" s="48">
        <v>-28</v>
      </c>
      <c r="G150" s="47">
        <v>1547052.73</v>
      </c>
      <c r="H150" s="48">
        <v>1017</v>
      </c>
    </row>
    <row r="151" spans="1:9" outlineLevel="2" x14ac:dyDescent="0.2">
      <c r="A151" s="42"/>
      <c r="B151" s="46" t="s">
        <v>11</v>
      </c>
      <c r="C151" s="47">
        <v>1558972.17</v>
      </c>
      <c r="D151" s="48">
        <v>1043</v>
      </c>
      <c r="E151" s="47">
        <v>-14908.79</v>
      </c>
      <c r="F151" s="48">
        <v>-28</v>
      </c>
      <c r="G151" s="47">
        <v>1544063.38</v>
      </c>
      <c r="H151" s="48">
        <v>1015</v>
      </c>
    </row>
    <row r="152" spans="1:9" ht="21" x14ac:dyDescent="0.2">
      <c r="A152" s="37" t="s">
        <v>21</v>
      </c>
      <c r="B152" s="37" t="s">
        <v>22</v>
      </c>
      <c r="C152" s="38">
        <v>11288401.66</v>
      </c>
      <c r="D152" s="39">
        <v>7553</v>
      </c>
      <c r="E152" s="38">
        <v>117698.43</v>
      </c>
      <c r="F152" s="39">
        <v>0</v>
      </c>
      <c r="G152" s="40">
        <v>11406100.09</v>
      </c>
      <c r="H152" s="41">
        <v>7553</v>
      </c>
      <c r="I152" s="29"/>
    </row>
    <row r="153" spans="1:9" outlineLevel="2" x14ac:dyDescent="0.2">
      <c r="A153" s="42"/>
      <c r="B153" s="46" t="s">
        <v>14</v>
      </c>
      <c r="C153" s="47">
        <v>869915.44</v>
      </c>
      <c r="D153" s="51">
        <v>582</v>
      </c>
      <c r="E153" s="47">
        <v>0</v>
      </c>
      <c r="F153" s="48">
        <v>0</v>
      </c>
      <c r="G153" s="47">
        <v>869915.44</v>
      </c>
      <c r="H153" s="48">
        <v>582</v>
      </c>
    </row>
    <row r="154" spans="1:9" outlineLevel="2" x14ac:dyDescent="0.2">
      <c r="A154" s="42"/>
      <c r="B154" s="46" t="s">
        <v>15</v>
      </c>
      <c r="C154" s="47">
        <v>869915.44</v>
      </c>
      <c r="D154" s="51">
        <v>582</v>
      </c>
      <c r="E154" s="47">
        <v>-601.14</v>
      </c>
      <c r="F154" s="48">
        <v>0</v>
      </c>
      <c r="G154" s="47">
        <v>869314.3</v>
      </c>
      <c r="H154" s="48">
        <v>582</v>
      </c>
    </row>
    <row r="155" spans="1:9" outlineLevel="2" x14ac:dyDescent="0.2">
      <c r="A155" s="42"/>
      <c r="B155" s="46" t="s">
        <v>16</v>
      </c>
      <c r="C155" s="47">
        <v>1394555.17</v>
      </c>
      <c r="D155" s="51">
        <v>933</v>
      </c>
      <c r="E155" s="47">
        <v>0</v>
      </c>
      <c r="F155" s="48">
        <v>0</v>
      </c>
      <c r="G155" s="47">
        <v>1394555.17</v>
      </c>
      <c r="H155" s="48">
        <v>933</v>
      </c>
    </row>
    <row r="156" spans="1:9" outlineLevel="2" x14ac:dyDescent="0.2">
      <c r="A156" s="42"/>
      <c r="B156" s="46" t="s">
        <v>3</v>
      </c>
      <c r="C156" s="47">
        <v>869915.44</v>
      </c>
      <c r="D156" s="51">
        <v>582</v>
      </c>
      <c r="E156" s="47">
        <v>0</v>
      </c>
      <c r="F156" s="48">
        <v>0</v>
      </c>
      <c r="G156" s="47">
        <v>869915.44</v>
      </c>
      <c r="H156" s="48">
        <v>582</v>
      </c>
    </row>
    <row r="157" spans="1:9" outlineLevel="2" x14ac:dyDescent="0.2">
      <c r="A157" s="42"/>
      <c r="B157" s="46" t="s">
        <v>4</v>
      </c>
      <c r="C157" s="47">
        <v>894761.63</v>
      </c>
      <c r="D157" s="51">
        <v>599</v>
      </c>
      <c r="E157" s="47">
        <v>0</v>
      </c>
      <c r="F157" s="48">
        <v>0</v>
      </c>
      <c r="G157" s="47">
        <v>894761.63</v>
      </c>
      <c r="H157" s="48">
        <v>599</v>
      </c>
    </row>
    <row r="158" spans="1:9" outlineLevel="2" x14ac:dyDescent="0.2">
      <c r="A158" s="42"/>
      <c r="B158" s="46" t="s">
        <v>5</v>
      </c>
      <c r="C158" s="47">
        <v>869915.44</v>
      </c>
      <c r="D158" s="51">
        <v>582</v>
      </c>
      <c r="E158" s="47">
        <v>-597</v>
      </c>
      <c r="F158" s="48">
        <v>0</v>
      </c>
      <c r="G158" s="47">
        <v>869318.44</v>
      </c>
      <c r="H158" s="48">
        <v>582</v>
      </c>
    </row>
    <row r="159" spans="1:9" outlineLevel="2" x14ac:dyDescent="0.2">
      <c r="A159" s="42"/>
      <c r="B159" s="46" t="s">
        <v>6</v>
      </c>
      <c r="C159" s="47">
        <v>1168351.18</v>
      </c>
      <c r="D159" s="51">
        <v>782</v>
      </c>
      <c r="E159" s="47">
        <v>0</v>
      </c>
      <c r="F159" s="48">
        <v>0</v>
      </c>
      <c r="G159" s="47">
        <v>1168351.18</v>
      </c>
      <c r="H159" s="48">
        <v>782</v>
      </c>
    </row>
    <row r="160" spans="1:9" outlineLevel="2" x14ac:dyDescent="0.2">
      <c r="A160" s="42"/>
      <c r="B160" s="46" t="s">
        <v>7</v>
      </c>
      <c r="C160" s="47">
        <v>869915.44</v>
      </c>
      <c r="D160" s="51">
        <v>582</v>
      </c>
      <c r="E160" s="50">
        <v>-9609.7800000000007</v>
      </c>
      <c r="F160" s="49">
        <v>0</v>
      </c>
      <c r="G160" s="47">
        <v>860305.66</v>
      </c>
      <c r="H160" s="48">
        <v>582</v>
      </c>
    </row>
    <row r="161" spans="1:9" outlineLevel="2" x14ac:dyDescent="0.2">
      <c r="A161" s="42"/>
      <c r="B161" s="46" t="s">
        <v>8</v>
      </c>
      <c r="C161" s="47">
        <v>869915.44</v>
      </c>
      <c r="D161" s="51">
        <v>582</v>
      </c>
      <c r="E161" s="50">
        <v>-115372.05</v>
      </c>
      <c r="F161" s="49">
        <v>0</v>
      </c>
      <c r="G161" s="47">
        <v>754543.39</v>
      </c>
      <c r="H161" s="48">
        <v>582</v>
      </c>
    </row>
    <row r="162" spans="1:9" ht="10.5" customHeight="1" outlineLevel="2" x14ac:dyDescent="0.2">
      <c r="A162" s="42"/>
      <c r="B162" s="46" t="s">
        <v>9</v>
      </c>
      <c r="C162" s="47">
        <v>869915.44</v>
      </c>
      <c r="D162" s="51">
        <v>582</v>
      </c>
      <c r="E162" s="47">
        <v>81292.800000000003</v>
      </c>
      <c r="F162" s="48">
        <v>0</v>
      </c>
      <c r="G162" s="47">
        <v>951208.24</v>
      </c>
      <c r="H162" s="48">
        <v>582</v>
      </c>
    </row>
    <row r="163" spans="1:9" outlineLevel="2" x14ac:dyDescent="0.2">
      <c r="A163" s="42"/>
      <c r="B163" s="46" t="s">
        <v>10</v>
      </c>
      <c r="C163" s="47">
        <v>869915.44</v>
      </c>
      <c r="D163" s="51">
        <v>582</v>
      </c>
      <c r="E163" s="47">
        <v>81292.800000000003</v>
      </c>
      <c r="F163" s="48">
        <v>0</v>
      </c>
      <c r="G163" s="47">
        <v>951208.24</v>
      </c>
      <c r="H163" s="48">
        <v>582</v>
      </c>
    </row>
    <row r="164" spans="1:9" outlineLevel="2" x14ac:dyDescent="0.2">
      <c r="A164" s="42"/>
      <c r="B164" s="46" t="s">
        <v>11</v>
      </c>
      <c r="C164" s="47">
        <v>871410.16</v>
      </c>
      <c r="D164" s="51">
        <v>583</v>
      </c>
      <c r="E164" s="47">
        <v>81292.800000000003</v>
      </c>
      <c r="F164" s="48">
        <v>0</v>
      </c>
      <c r="G164" s="47">
        <v>952702.96</v>
      </c>
      <c r="H164" s="48">
        <v>583</v>
      </c>
    </row>
    <row r="165" spans="1:9" ht="21" x14ac:dyDescent="0.2">
      <c r="A165" s="37" t="s">
        <v>131</v>
      </c>
      <c r="B165" s="37" t="s">
        <v>132</v>
      </c>
      <c r="C165" s="38">
        <v>5330547.55</v>
      </c>
      <c r="D165" s="39">
        <v>3627</v>
      </c>
      <c r="E165" s="38">
        <v>-2102439.5499999998</v>
      </c>
      <c r="F165" s="39">
        <v>-1266</v>
      </c>
      <c r="G165" s="40">
        <v>3228108</v>
      </c>
      <c r="H165" s="41">
        <v>2361</v>
      </c>
      <c r="I165" s="29"/>
    </row>
    <row r="166" spans="1:9" outlineLevel="2" x14ac:dyDescent="0.2">
      <c r="A166" s="42"/>
      <c r="B166" s="46" t="s">
        <v>14</v>
      </c>
      <c r="C166" s="47">
        <v>337810.57</v>
      </c>
      <c r="D166" s="51">
        <v>242</v>
      </c>
      <c r="E166" s="47">
        <v>0</v>
      </c>
      <c r="F166" s="48">
        <v>0</v>
      </c>
      <c r="G166" s="47">
        <v>337810.57</v>
      </c>
      <c r="H166" s="48">
        <v>242</v>
      </c>
    </row>
    <row r="167" spans="1:9" outlineLevel="2" x14ac:dyDescent="0.2">
      <c r="A167" s="42"/>
      <c r="B167" s="46" t="s">
        <v>15</v>
      </c>
      <c r="C167" s="47">
        <v>691288.3</v>
      </c>
      <c r="D167" s="51">
        <v>505</v>
      </c>
      <c r="E167" s="47">
        <v>0</v>
      </c>
      <c r="F167" s="48">
        <v>0</v>
      </c>
      <c r="G167" s="47">
        <v>691288.3</v>
      </c>
      <c r="H167" s="48">
        <v>505</v>
      </c>
    </row>
    <row r="168" spans="1:9" outlineLevel="2" x14ac:dyDescent="0.2">
      <c r="A168" s="42"/>
      <c r="B168" s="46" t="s">
        <v>16</v>
      </c>
      <c r="C168" s="47">
        <v>379306.93</v>
      </c>
      <c r="D168" s="51">
        <v>243</v>
      </c>
      <c r="E168" s="47">
        <v>0</v>
      </c>
      <c r="F168" s="48">
        <v>0</v>
      </c>
      <c r="G168" s="47">
        <v>379306.93</v>
      </c>
      <c r="H168" s="48">
        <v>243</v>
      </c>
    </row>
    <row r="169" spans="1:9" outlineLevel="2" x14ac:dyDescent="0.2">
      <c r="A169" s="42"/>
      <c r="B169" s="46" t="s">
        <v>3</v>
      </c>
      <c r="C169" s="47">
        <v>66964.87</v>
      </c>
      <c r="D169" s="51">
        <v>49</v>
      </c>
      <c r="E169" s="47">
        <v>0</v>
      </c>
      <c r="F169" s="48">
        <v>0</v>
      </c>
      <c r="G169" s="47">
        <v>66964.87</v>
      </c>
      <c r="H169" s="48">
        <v>49</v>
      </c>
    </row>
    <row r="170" spans="1:9" outlineLevel="2" x14ac:dyDescent="0.2">
      <c r="A170" s="42"/>
      <c r="B170" s="46" t="s">
        <v>4</v>
      </c>
      <c r="C170" s="47">
        <v>247421.44</v>
      </c>
      <c r="D170" s="51">
        <v>160</v>
      </c>
      <c r="E170" s="47">
        <v>0</v>
      </c>
      <c r="F170" s="48">
        <v>0</v>
      </c>
      <c r="G170" s="47">
        <v>247421.44</v>
      </c>
      <c r="H170" s="48">
        <v>160</v>
      </c>
    </row>
    <row r="171" spans="1:9" outlineLevel="2" x14ac:dyDescent="0.2">
      <c r="A171" s="42"/>
      <c r="B171" s="46" t="s">
        <v>5</v>
      </c>
      <c r="C171" s="47">
        <v>247702.74</v>
      </c>
      <c r="D171" s="51">
        <v>166</v>
      </c>
      <c r="E171" s="47">
        <v>0</v>
      </c>
      <c r="F171" s="48">
        <v>0</v>
      </c>
      <c r="G171" s="47">
        <v>247702.74</v>
      </c>
      <c r="H171" s="48">
        <v>166</v>
      </c>
    </row>
    <row r="172" spans="1:9" outlineLevel="2" x14ac:dyDescent="0.2">
      <c r="A172" s="42"/>
      <c r="B172" s="46" t="s">
        <v>6</v>
      </c>
      <c r="C172" s="47">
        <v>298906.94</v>
      </c>
      <c r="D172" s="51">
        <v>214</v>
      </c>
      <c r="E172" s="47">
        <v>0</v>
      </c>
      <c r="F172" s="48">
        <v>0</v>
      </c>
      <c r="G172" s="47">
        <v>298906.94</v>
      </c>
      <c r="H172" s="48">
        <v>214</v>
      </c>
    </row>
    <row r="173" spans="1:9" outlineLevel="2" x14ac:dyDescent="0.2">
      <c r="A173" s="42"/>
      <c r="B173" s="46" t="s">
        <v>7</v>
      </c>
      <c r="C173" s="47">
        <v>611332.31999999995</v>
      </c>
      <c r="D173" s="51">
        <v>409</v>
      </c>
      <c r="E173" s="47">
        <v>-459653.11</v>
      </c>
      <c r="F173" s="48">
        <v>-238</v>
      </c>
      <c r="G173" s="47">
        <v>151679.21</v>
      </c>
      <c r="H173" s="48">
        <v>171</v>
      </c>
    </row>
    <row r="174" spans="1:9" outlineLevel="2" x14ac:dyDescent="0.2">
      <c r="A174" s="42"/>
      <c r="B174" s="46" t="s">
        <v>8</v>
      </c>
      <c r="C174" s="47">
        <v>611332.31999999995</v>
      </c>
      <c r="D174" s="51">
        <v>409</v>
      </c>
      <c r="E174" s="47">
        <v>-611332.31999999995</v>
      </c>
      <c r="F174" s="48">
        <v>-409</v>
      </c>
      <c r="G174" s="47">
        <v>0</v>
      </c>
      <c r="H174" s="48">
        <v>0</v>
      </c>
    </row>
    <row r="175" spans="1:9" outlineLevel="2" x14ac:dyDescent="0.2">
      <c r="A175" s="42"/>
      <c r="B175" s="46" t="s">
        <v>9</v>
      </c>
      <c r="C175" s="47">
        <v>611332.31999999995</v>
      </c>
      <c r="D175" s="51">
        <v>409</v>
      </c>
      <c r="E175" s="47">
        <v>-343818.04</v>
      </c>
      <c r="F175" s="48">
        <v>-212</v>
      </c>
      <c r="G175" s="47">
        <v>267514.28000000003</v>
      </c>
      <c r="H175" s="48">
        <v>197</v>
      </c>
    </row>
    <row r="176" spans="1:9" outlineLevel="2" x14ac:dyDescent="0.2">
      <c r="A176" s="42"/>
      <c r="B176" s="46" t="s">
        <v>10</v>
      </c>
      <c r="C176" s="47">
        <v>611332.31999999995</v>
      </c>
      <c r="D176" s="51">
        <v>409</v>
      </c>
      <c r="E176" s="47">
        <v>-343818.04</v>
      </c>
      <c r="F176" s="48">
        <v>-212</v>
      </c>
      <c r="G176" s="47">
        <v>267514.28000000003</v>
      </c>
      <c r="H176" s="48">
        <v>197</v>
      </c>
    </row>
    <row r="177" spans="1:9" outlineLevel="2" x14ac:dyDescent="0.2">
      <c r="A177" s="42"/>
      <c r="B177" s="46" t="s">
        <v>11</v>
      </c>
      <c r="C177" s="47">
        <v>615816.48</v>
      </c>
      <c r="D177" s="51">
        <v>412</v>
      </c>
      <c r="E177" s="47">
        <v>-343818.04</v>
      </c>
      <c r="F177" s="48">
        <v>-195</v>
      </c>
      <c r="G177" s="47">
        <v>271998.44</v>
      </c>
      <c r="H177" s="48">
        <v>217</v>
      </c>
    </row>
    <row r="178" spans="1:9" ht="31.5" x14ac:dyDescent="0.2">
      <c r="A178" s="37" t="s">
        <v>133</v>
      </c>
      <c r="B178" s="37" t="s">
        <v>134</v>
      </c>
      <c r="C178" s="38">
        <v>1307863</v>
      </c>
      <c r="D178" s="43">
        <v>875</v>
      </c>
      <c r="E178" s="38">
        <v>-1069042.2</v>
      </c>
      <c r="F178" s="39">
        <v>-719</v>
      </c>
      <c r="G178" s="40">
        <v>238820.8</v>
      </c>
      <c r="H178" s="41">
        <v>156</v>
      </c>
      <c r="I178" s="29"/>
    </row>
    <row r="179" spans="1:9" ht="12" outlineLevel="2" x14ac:dyDescent="0.2">
      <c r="A179" s="42"/>
      <c r="B179" s="46" t="s">
        <v>14</v>
      </c>
      <c r="C179" s="47">
        <v>109113.14</v>
      </c>
      <c r="D179" s="51">
        <v>73</v>
      </c>
      <c r="E179" s="119">
        <v>-463.19</v>
      </c>
      <c r="F179" s="122">
        <v>-1</v>
      </c>
      <c r="G179" s="47">
        <v>108649.95</v>
      </c>
      <c r="H179" s="48">
        <v>72</v>
      </c>
    </row>
    <row r="180" spans="1:9" ht="12" outlineLevel="2" x14ac:dyDescent="0.2">
      <c r="A180" s="42"/>
      <c r="B180" s="46" t="s">
        <v>15</v>
      </c>
      <c r="C180" s="47">
        <v>109113.14</v>
      </c>
      <c r="D180" s="51">
        <v>73</v>
      </c>
      <c r="E180" s="119">
        <v>-38647.49</v>
      </c>
      <c r="F180" s="122">
        <v>-27</v>
      </c>
      <c r="G180" s="47">
        <v>70465.649999999994</v>
      </c>
      <c r="H180" s="48">
        <v>46</v>
      </c>
    </row>
    <row r="181" spans="1:9" ht="12" outlineLevel="2" x14ac:dyDescent="0.2">
      <c r="A181" s="42"/>
      <c r="B181" s="46" t="s">
        <v>16</v>
      </c>
      <c r="C181" s="47">
        <v>109113.14</v>
      </c>
      <c r="D181" s="51">
        <v>73</v>
      </c>
      <c r="E181" s="119">
        <v>-109113.14</v>
      </c>
      <c r="F181" s="120">
        <v>-73</v>
      </c>
      <c r="G181" s="47">
        <v>0</v>
      </c>
      <c r="H181" s="48">
        <v>0</v>
      </c>
    </row>
    <row r="182" spans="1:9" ht="12" outlineLevel="2" x14ac:dyDescent="0.2">
      <c r="A182" s="42"/>
      <c r="B182" s="46" t="s">
        <v>3</v>
      </c>
      <c r="C182" s="47">
        <v>109113.14</v>
      </c>
      <c r="D182" s="51">
        <v>73</v>
      </c>
      <c r="E182" s="119">
        <v>-109113.14</v>
      </c>
      <c r="F182" s="120">
        <v>-73</v>
      </c>
      <c r="G182" s="47">
        <v>0</v>
      </c>
      <c r="H182" s="48">
        <v>0</v>
      </c>
    </row>
    <row r="183" spans="1:9" ht="12" outlineLevel="2" x14ac:dyDescent="0.2">
      <c r="A183" s="42"/>
      <c r="B183" s="46" t="s">
        <v>4</v>
      </c>
      <c r="C183" s="47">
        <v>109113.14</v>
      </c>
      <c r="D183" s="51">
        <v>73</v>
      </c>
      <c r="E183" s="119">
        <v>-109113.14</v>
      </c>
      <c r="F183" s="120">
        <v>-73</v>
      </c>
      <c r="G183" s="47">
        <v>0</v>
      </c>
      <c r="H183" s="48">
        <v>0</v>
      </c>
    </row>
    <row r="184" spans="1:9" ht="12" outlineLevel="2" x14ac:dyDescent="0.2">
      <c r="A184" s="42"/>
      <c r="B184" s="46" t="s">
        <v>5</v>
      </c>
      <c r="C184" s="47">
        <v>109113.14</v>
      </c>
      <c r="D184" s="51">
        <v>73</v>
      </c>
      <c r="E184" s="119">
        <v>-109113.14</v>
      </c>
      <c r="F184" s="120">
        <v>-73</v>
      </c>
      <c r="G184" s="47">
        <v>0</v>
      </c>
      <c r="H184" s="48">
        <v>0</v>
      </c>
    </row>
    <row r="185" spans="1:9" ht="12" outlineLevel="2" x14ac:dyDescent="0.2">
      <c r="A185" s="42"/>
      <c r="B185" s="46" t="s">
        <v>6</v>
      </c>
      <c r="C185" s="47">
        <v>109113.14</v>
      </c>
      <c r="D185" s="51">
        <v>73</v>
      </c>
      <c r="E185" s="119">
        <v>-109113.14</v>
      </c>
      <c r="F185" s="120">
        <v>-73</v>
      </c>
      <c r="G185" s="47">
        <v>0</v>
      </c>
      <c r="H185" s="48">
        <v>0</v>
      </c>
    </row>
    <row r="186" spans="1:9" ht="12" outlineLevel="2" x14ac:dyDescent="0.2">
      <c r="A186" s="42"/>
      <c r="B186" s="46" t="s">
        <v>7</v>
      </c>
      <c r="C186" s="47">
        <v>109113.14</v>
      </c>
      <c r="D186" s="51">
        <v>73</v>
      </c>
      <c r="E186" s="119">
        <v>-109113.14</v>
      </c>
      <c r="F186" s="120">
        <v>-73</v>
      </c>
      <c r="G186" s="47">
        <v>0</v>
      </c>
      <c r="H186" s="48">
        <v>0</v>
      </c>
    </row>
    <row r="187" spans="1:9" ht="12" outlineLevel="2" x14ac:dyDescent="0.2">
      <c r="A187" s="42"/>
      <c r="B187" s="46" t="s">
        <v>8</v>
      </c>
      <c r="C187" s="47">
        <v>109113.14</v>
      </c>
      <c r="D187" s="51">
        <v>73</v>
      </c>
      <c r="E187" s="119">
        <v>-109113.14</v>
      </c>
      <c r="F187" s="120">
        <v>-73</v>
      </c>
      <c r="G187" s="47">
        <v>0</v>
      </c>
      <c r="H187" s="48">
        <v>0</v>
      </c>
    </row>
    <row r="188" spans="1:9" ht="12" outlineLevel="2" x14ac:dyDescent="0.2">
      <c r="A188" s="42"/>
      <c r="B188" s="46" t="s">
        <v>9</v>
      </c>
      <c r="C188" s="47">
        <v>109113.14</v>
      </c>
      <c r="D188" s="51">
        <v>73</v>
      </c>
      <c r="E188" s="119">
        <v>-88713.2</v>
      </c>
      <c r="F188" s="120">
        <v>-60</v>
      </c>
      <c r="G188" s="47">
        <v>20399.939999999999</v>
      </c>
      <c r="H188" s="48">
        <v>13</v>
      </c>
    </row>
    <row r="189" spans="1:9" ht="12" outlineLevel="2" x14ac:dyDescent="0.2">
      <c r="A189" s="42"/>
      <c r="B189" s="46" t="s">
        <v>10</v>
      </c>
      <c r="C189" s="47">
        <v>109113.14</v>
      </c>
      <c r="D189" s="51">
        <v>73</v>
      </c>
      <c r="E189" s="119">
        <v>-88713.2</v>
      </c>
      <c r="F189" s="120">
        <v>-60</v>
      </c>
      <c r="G189" s="47">
        <v>20399.939999999999</v>
      </c>
      <c r="H189" s="48">
        <v>13</v>
      </c>
    </row>
    <row r="190" spans="1:9" ht="12" outlineLevel="2" x14ac:dyDescent="0.2">
      <c r="A190" s="42"/>
      <c r="B190" s="46" t="s">
        <v>11</v>
      </c>
      <c r="C190" s="47">
        <v>107618.46</v>
      </c>
      <c r="D190" s="51">
        <v>72</v>
      </c>
      <c r="E190" s="119">
        <v>-88713.14</v>
      </c>
      <c r="F190" s="120">
        <v>-60</v>
      </c>
      <c r="G190" s="47">
        <v>18905.32</v>
      </c>
      <c r="H190" s="48">
        <v>12</v>
      </c>
    </row>
    <row r="191" spans="1:9" ht="21" x14ac:dyDescent="0.2">
      <c r="A191" s="37" t="s">
        <v>135</v>
      </c>
      <c r="B191" s="37" t="s">
        <v>136</v>
      </c>
      <c r="C191" s="38">
        <v>3824614.18</v>
      </c>
      <c r="D191" s="39">
        <v>2559</v>
      </c>
      <c r="E191" s="38">
        <v>-1679416.9</v>
      </c>
      <c r="F191" s="39">
        <v>-1348</v>
      </c>
      <c r="G191" s="40">
        <v>2145197.2799999998</v>
      </c>
      <c r="H191" s="41">
        <v>1211</v>
      </c>
      <c r="I191" s="29"/>
    </row>
    <row r="192" spans="1:9" ht="12" outlineLevel="2" x14ac:dyDescent="0.2">
      <c r="A192" s="42"/>
      <c r="B192" s="46" t="s">
        <v>14</v>
      </c>
      <c r="C192" s="47">
        <v>259526.35</v>
      </c>
      <c r="D192" s="51">
        <v>173</v>
      </c>
      <c r="E192" s="119">
        <v>0</v>
      </c>
      <c r="F192" s="122">
        <v>0</v>
      </c>
      <c r="G192" s="47">
        <v>259526.35</v>
      </c>
      <c r="H192" s="48">
        <v>173</v>
      </c>
    </row>
    <row r="193" spans="1:9" ht="12" outlineLevel="2" x14ac:dyDescent="0.2">
      <c r="A193" s="42"/>
      <c r="B193" s="46" t="s">
        <v>15</v>
      </c>
      <c r="C193" s="47">
        <v>129276.4</v>
      </c>
      <c r="D193" s="51">
        <v>88</v>
      </c>
      <c r="E193" s="119">
        <v>0</v>
      </c>
      <c r="F193" s="122">
        <v>0</v>
      </c>
      <c r="G193" s="47">
        <v>129276.4</v>
      </c>
      <c r="H193" s="48">
        <v>88</v>
      </c>
    </row>
    <row r="194" spans="1:9" ht="12" outlineLevel="2" x14ac:dyDescent="0.2">
      <c r="A194" s="42"/>
      <c r="B194" s="46" t="s">
        <v>16</v>
      </c>
      <c r="C194" s="47">
        <v>72308.11</v>
      </c>
      <c r="D194" s="51">
        <v>47</v>
      </c>
      <c r="E194" s="119">
        <v>0</v>
      </c>
      <c r="F194" s="122">
        <v>0</v>
      </c>
      <c r="G194" s="47">
        <v>72308.11</v>
      </c>
      <c r="H194" s="48">
        <v>47</v>
      </c>
    </row>
    <row r="195" spans="1:9" ht="12" outlineLevel="2" x14ac:dyDescent="0.2">
      <c r="A195" s="42"/>
      <c r="B195" s="46" t="s">
        <v>3</v>
      </c>
      <c r="C195" s="47">
        <v>67672.89</v>
      </c>
      <c r="D195" s="51">
        <v>77</v>
      </c>
      <c r="E195" s="119">
        <v>0</v>
      </c>
      <c r="F195" s="122">
        <v>0</v>
      </c>
      <c r="G195" s="47">
        <v>67672.89</v>
      </c>
      <c r="H195" s="48">
        <v>77</v>
      </c>
    </row>
    <row r="196" spans="1:9" ht="12" outlineLevel="2" x14ac:dyDescent="0.2">
      <c r="A196" s="42"/>
      <c r="B196" s="46" t="s">
        <v>4</v>
      </c>
      <c r="C196" s="47">
        <v>480298.95</v>
      </c>
      <c r="D196" s="51">
        <v>281</v>
      </c>
      <c r="E196" s="119">
        <v>0</v>
      </c>
      <c r="F196" s="120">
        <v>0</v>
      </c>
      <c r="G196" s="47">
        <v>480298.95</v>
      </c>
      <c r="H196" s="48">
        <v>281</v>
      </c>
    </row>
    <row r="197" spans="1:9" ht="12" outlineLevel="2" x14ac:dyDescent="0.2">
      <c r="A197" s="42"/>
      <c r="B197" s="46" t="s">
        <v>5</v>
      </c>
      <c r="C197" s="47">
        <v>375894.38</v>
      </c>
      <c r="D197" s="51">
        <v>251</v>
      </c>
      <c r="E197" s="119">
        <v>0</v>
      </c>
      <c r="F197" s="122">
        <v>0</v>
      </c>
      <c r="G197" s="47">
        <v>375894.38</v>
      </c>
      <c r="H197" s="48">
        <v>251</v>
      </c>
    </row>
    <row r="198" spans="1:9" ht="12" outlineLevel="2" x14ac:dyDescent="0.2">
      <c r="A198" s="42"/>
      <c r="B198" s="46" t="s">
        <v>6</v>
      </c>
      <c r="C198" s="47">
        <v>293247.68</v>
      </c>
      <c r="D198" s="51">
        <v>206</v>
      </c>
      <c r="E198" s="119">
        <v>-76515.64</v>
      </c>
      <c r="F198" s="122">
        <v>-71</v>
      </c>
      <c r="G198" s="47">
        <v>216732.04</v>
      </c>
      <c r="H198" s="48">
        <v>135</v>
      </c>
    </row>
    <row r="199" spans="1:9" ht="12" outlineLevel="2" x14ac:dyDescent="0.2">
      <c r="A199" s="42"/>
      <c r="B199" s="46" t="s">
        <v>7</v>
      </c>
      <c r="C199" s="47">
        <v>428978.94</v>
      </c>
      <c r="D199" s="51">
        <v>287</v>
      </c>
      <c r="E199" s="119">
        <v>-421790.1</v>
      </c>
      <c r="F199" s="120">
        <v>-281</v>
      </c>
      <c r="G199" s="47">
        <v>7188.84</v>
      </c>
      <c r="H199" s="48">
        <v>6</v>
      </c>
    </row>
    <row r="200" spans="1:9" ht="12" outlineLevel="2" x14ac:dyDescent="0.2">
      <c r="A200" s="42"/>
      <c r="B200" s="46" t="s">
        <v>8</v>
      </c>
      <c r="C200" s="47">
        <v>428978.94</v>
      </c>
      <c r="D200" s="51">
        <v>287</v>
      </c>
      <c r="E200" s="119">
        <v>-428978.94</v>
      </c>
      <c r="F200" s="120">
        <v>-287</v>
      </c>
      <c r="G200" s="47">
        <v>0</v>
      </c>
      <c r="H200" s="48">
        <v>0</v>
      </c>
    </row>
    <row r="201" spans="1:9" ht="12" outlineLevel="2" x14ac:dyDescent="0.2">
      <c r="A201" s="42"/>
      <c r="B201" s="46" t="s">
        <v>9</v>
      </c>
      <c r="C201" s="47">
        <v>428978.94</v>
      </c>
      <c r="D201" s="51">
        <v>287</v>
      </c>
      <c r="E201" s="119">
        <v>-250710.76</v>
      </c>
      <c r="F201" s="120">
        <v>-236</v>
      </c>
      <c r="G201" s="47">
        <v>178268.18</v>
      </c>
      <c r="H201" s="48">
        <v>51</v>
      </c>
    </row>
    <row r="202" spans="1:9" ht="12" outlineLevel="2" x14ac:dyDescent="0.2">
      <c r="A202" s="42"/>
      <c r="B202" s="46" t="s">
        <v>10</v>
      </c>
      <c r="C202" s="47">
        <v>428978.94</v>
      </c>
      <c r="D202" s="51">
        <v>287</v>
      </c>
      <c r="E202" s="119">
        <v>-250710.74</v>
      </c>
      <c r="F202" s="120">
        <v>-236</v>
      </c>
      <c r="G202" s="47">
        <v>178268.2</v>
      </c>
      <c r="H202" s="48">
        <v>51</v>
      </c>
    </row>
    <row r="203" spans="1:9" ht="12" outlineLevel="2" x14ac:dyDescent="0.2">
      <c r="A203" s="42"/>
      <c r="B203" s="46" t="s">
        <v>11</v>
      </c>
      <c r="C203" s="47">
        <v>430473.66</v>
      </c>
      <c r="D203" s="51">
        <v>288</v>
      </c>
      <c r="E203" s="119">
        <v>-250710.72</v>
      </c>
      <c r="F203" s="120">
        <v>-237</v>
      </c>
      <c r="G203" s="47">
        <v>179762.94</v>
      </c>
      <c r="H203" s="48">
        <v>51</v>
      </c>
    </row>
    <row r="204" spans="1:9" ht="21" x14ac:dyDescent="0.2">
      <c r="A204" s="37" t="s">
        <v>137</v>
      </c>
      <c r="B204" s="37" t="s">
        <v>138</v>
      </c>
      <c r="C204" s="38">
        <v>7075080.25</v>
      </c>
      <c r="D204" s="39">
        <v>4850</v>
      </c>
      <c r="E204" s="38">
        <v>-1629212.21</v>
      </c>
      <c r="F204" s="39">
        <v>-1378</v>
      </c>
      <c r="G204" s="40">
        <v>5445868.04</v>
      </c>
      <c r="H204" s="41">
        <v>3472</v>
      </c>
      <c r="I204" s="29"/>
    </row>
    <row r="205" spans="1:9" ht="12" outlineLevel="2" x14ac:dyDescent="0.2">
      <c r="A205" s="42"/>
      <c r="B205" s="46" t="s">
        <v>14</v>
      </c>
      <c r="C205" s="47">
        <v>236412.39</v>
      </c>
      <c r="D205" s="51">
        <v>194</v>
      </c>
      <c r="E205" s="119">
        <v>0</v>
      </c>
      <c r="F205" s="122">
        <v>0</v>
      </c>
      <c r="G205" s="47">
        <v>236412.39</v>
      </c>
      <c r="H205" s="48">
        <v>194</v>
      </c>
    </row>
    <row r="206" spans="1:9" ht="12" outlineLevel="2" x14ac:dyDescent="0.2">
      <c r="A206" s="42"/>
      <c r="B206" s="46" t="s">
        <v>15</v>
      </c>
      <c r="C206" s="47">
        <v>816545.85</v>
      </c>
      <c r="D206" s="51">
        <v>628</v>
      </c>
      <c r="E206" s="119">
        <v>0</v>
      </c>
      <c r="F206" s="120">
        <v>0</v>
      </c>
      <c r="G206" s="47">
        <v>816545.85</v>
      </c>
      <c r="H206" s="48">
        <v>628</v>
      </c>
    </row>
    <row r="207" spans="1:9" ht="12" outlineLevel="2" x14ac:dyDescent="0.2">
      <c r="A207" s="42"/>
      <c r="B207" s="46" t="s">
        <v>16</v>
      </c>
      <c r="C207" s="47">
        <v>509975.03999999998</v>
      </c>
      <c r="D207" s="51">
        <v>354</v>
      </c>
      <c r="E207" s="119">
        <v>0</v>
      </c>
      <c r="F207" s="122">
        <v>0</v>
      </c>
      <c r="G207" s="47">
        <v>509975.03999999998</v>
      </c>
      <c r="H207" s="48">
        <v>354</v>
      </c>
    </row>
    <row r="208" spans="1:9" ht="12" outlineLevel="2" x14ac:dyDescent="0.2">
      <c r="A208" s="42"/>
      <c r="B208" s="46" t="s">
        <v>3</v>
      </c>
      <c r="C208" s="47">
        <v>396649.72</v>
      </c>
      <c r="D208" s="51">
        <v>304</v>
      </c>
      <c r="E208" s="119">
        <v>0</v>
      </c>
      <c r="F208" s="122">
        <v>0</v>
      </c>
      <c r="G208" s="47">
        <v>396649.72</v>
      </c>
      <c r="H208" s="48">
        <v>304</v>
      </c>
    </row>
    <row r="209" spans="1:9" ht="12" outlineLevel="2" x14ac:dyDescent="0.2">
      <c r="A209" s="42"/>
      <c r="B209" s="46" t="s">
        <v>4</v>
      </c>
      <c r="C209" s="47">
        <v>369992.5</v>
      </c>
      <c r="D209" s="51">
        <v>317</v>
      </c>
      <c r="E209" s="119">
        <v>0</v>
      </c>
      <c r="F209" s="120">
        <v>0</v>
      </c>
      <c r="G209" s="47">
        <v>369992.5</v>
      </c>
      <c r="H209" s="48">
        <v>317</v>
      </c>
    </row>
    <row r="210" spans="1:9" ht="12" outlineLevel="2" x14ac:dyDescent="0.2">
      <c r="A210" s="42"/>
      <c r="B210" s="46" t="s">
        <v>5</v>
      </c>
      <c r="C210" s="47">
        <v>501011.14</v>
      </c>
      <c r="D210" s="51">
        <v>378</v>
      </c>
      <c r="E210" s="119">
        <v>0</v>
      </c>
      <c r="F210" s="120">
        <v>0</v>
      </c>
      <c r="G210" s="47">
        <v>501011.14</v>
      </c>
      <c r="H210" s="48">
        <v>378</v>
      </c>
    </row>
    <row r="211" spans="1:9" ht="12" outlineLevel="2" x14ac:dyDescent="0.2">
      <c r="A211" s="42"/>
      <c r="B211" s="46" t="s">
        <v>6</v>
      </c>
      <c r="C211" s="47">
        <v>639277.24</v>
      </c>
      <c r="D211" s="51">
        <v>263</v>
      </c>
      <c r="E211" s="119">
        <v>-167169.72</v>
      </c>
      <c r="F211" s="122">
        <v>-45</v>
      </c>
      <c r="G211" s="47">
        <v>472107.52000000002</v>
      </c>
      <c r="H211" s="48">
        <v>218</v>
      </c>
    </row>
    <row r="212" spans="1:9" ht="12" outlineLevel="2" x14ac:dyDescent="0.2">
      <c r="A212" s="42"/>
      <c r="B212" s="46" t="s">
        <v>7</v>
      </c>
      <c r="C212" s="47">
        <v>721940.09</v>
      </c>
      <c r="D212" s="51">
        <v>483</v>
      </c>
      <c r="E212" s="119">
        <v>-334099.33</v>
      </c>
      <c r="F212" s="120">
        <v>-235</v>
      </c>
      <c r="G212" s="47">
        <v>387840.76</v>
      </c>
      <c r="H212" s="48">
        <v>248</v>
      </c>
    </row>
    <row r="213" spans="1:9" ht="12" outlineLevel="2" x14ac:dyDescent="0.2">
      <c r="A213" s="42"/>
      <c r="B213" s="46" t="s">
        <v>8</v>
      </c>
      <c r="C213" s="47">
        <v>721940.09</v>
      </c>
      <c r="D213" s="51">
        <v>483</v>
      </c>
      <c r="E213" s="119">
        <v>-328073.98</v>
      </c>
      <c r="F213" s="120">
        <v>-243</v>
      </c>
      <c r="G213" s="47">
        <v>393866.11</v>
      </c>
      <c r="H213" s="48">
        <v>240</v>
      </c>
    </row>
    <row r="214" spans="1:9" ht="12" outlineLevel="2" x14ac:dyDescent="0.2">
      <c r="A214" s="42"/>
      <c r="B214" s="46" t="s">
        <v>9</v>
      </c>
      <c r="C214" s="47">
        <v>721940.09</v>
      </c>
      <c r="D214" s="51">
        <v>483</v>
      </c>
      <c r="E214" s="119">
        <v>-266623.08</v>
      </c>
      <c r="F214" s="120">
        <v>-284</v>
      </c>
      <c r="G214" s="47">
        <v>455317.01</v>
      </c>
      <c r="H214" s="48">
        <v>199</v>
      </c>
    </row>
    <row r="215" spans="1:9" ht="12" outlineLevel="2" x14ac:dyDescent="0.2">
      <c r="A215" s="42"/>
      <c r="B215" s="46" t="s">
        <v>10</v>
      </c>
      <c r="C215" s="47">
        <v>721940.09</v>
      </c>
      <c r="D215" s="51">
        <v>483</v>
      </c>
      <c r="E215" s="119">
        <v>-266623.06</v>
      </c>
      <c r="F215" s="120">
        <v>-284</v>
      </c>
      <c r="G215" s="47">
        <v>455317.03</v>
      </c>
      <c r="H215" s="48">
        <v>199</v>
      </c>
    </row>
    <row r="216" spans="1:9" ht="12" outlineLevel="2" x14ac:dyDescent="0.2">
      <c r="A216" s="42"/>
      <c r="B216" s="46" t="s">
        <v>11</v>
      </c>
      <c r="C216" s="47">
        <v>717456.01</v>
      </c>
      <c r="D216" s="51">
        <v>480</v>
      </c>
      <c r="E216" s="119">
        <v>-266623.03999999998</v>
      </c>
      <c r="F216" s="120">
        <v>-287</v>
      </c>
      <c r="G216" s="47">
        <v>450832.97</v>
      </c>
      <c r="H216" s="48">
        <v>193</v>
      </c>
    </row>
    <row r="217" spans="1:9" ht="31.5" x14ac:dyDescent="0.2">
      <c r="A217" s="37" t="s">
        <v>139</v>
      </c>
      <c r="B217" s="37" t="s">
        <v>140</v>
      </c>
      <c r="C217" s="38">
        <v>3587182.77</v>
      </c>
      <c r="D217" s="39">
        <v>2662</v>
      </c>
      <c r="E217" s="38">
        <v>-480414.53</v>
      </c>
      <c r="F217" s="39">
        <v>-746</v>
      </c>
      <c r="G217" s="40">
        <v>3106768.24</v>
      </c>
      <c r="H217" s="41">
        <v>1916</v>
      </c>
      <c r="I217" s="29"/>
    </row>
    <row r="218" spans="1:9" outlineLevel="2" x14ac:dyDescent="0.2">
      <c r="A218" s="42"/>
      <c r="B218" s="46" t="s">
        <v>14</v>
      </c>
      <c r="C218" s="47">
        <v>316505.49</v>
      </c>
      <c r="D218" s="51">
        <v>210</v>
      </c>
      <c r="E218" s="47">
        <v>0</v>
      </c>
      <c r="F218" s="48">
        <v>0</v>
      </c>
      <c r="G218" s="47">
        <v>316505.49</v>
      </c>
      <c r="H218" s="48">
        <v>210</v>
      </c>
    </row>
    <row r="219" spans="1:9" outlineLevel="2" x14ac:dyDescent="0.2">
      <c r="A219" s="42"/>
      <c r="B219" s="46" t="s">
        <v>15</v>
      </c>
      <c r="C219" s="47">
        <v>366827.37</v>
      </c>
      <c r="D219" s="51">
        <v>270</v>
      </c>
      <c r="E219" s="47">
        <v>0</v>
      </c>
      <c r="F219" s="48">
        <v>-20</v>
      </c>
      <c r="G219" s="47">
        <v>366827.37</v>
      </c>
      <c r="H219" s="48">
        <v>250</v>
      </c>
    </row>
    <row r="220" spans="1:9" outlineLevel="2" x14ac:dyDescent="0.2">
      <c r="A220" s="42"/>
      <c r="B220" s="46" t="s">
        <v>16</v>
      </c>
      <c r="C220" s="47">
        <v>384697.29</v>
      </c>
      <c r="D220" s="51">
        <v>285</v>
      </c>
      <c r="E220" s="47">
        <v>0</v>
      </c>
      <c r="F220" s="48">
        <v>-40</v>
      </c>
      <c r="G220" s="47">
        <v>384697.29</v>
      </c>
      <c r="H220" s="48">
        <v>245</v>
      </c>
    </row>
    <row r="221" spans="1:9" outlineLevel="2" x14ac:dyDescent="0.2">
      <c r="A221" s="42"/>
      <c r="B221" s="46" t="s">
        <v>3</v>
      </c>
      <c r="C221" s="47">
        <v>252604.29</v>
      </c>
      <c r="D221" s="51">
        <v>169</v>
      </c>
      <c r="E221" s="47">
        <v>0</v>
      </c>
      <c r="F221" s="48">
        <v>0</v>
      </c>
      <c r="G221" s="47">
        <v>252604.29</v>
      </c>
      <c r="H221" s="48">
        <v>169</v>
      </c>
    </row>
    <row r="222" spans="1:9" outlineLevel="2" x14ac:dyDescent="0.2">
      <c r="A222" s="42"/>
      <c r="B222" s="46" t="s">
        <v>4</v>
      </c>
      <c r="C222" s="47">
        <v>490844.78</v>
      </c>
      <c r="D222" s="51">
        <v>540</v>
      </c>
      <c r="E222" s="47">
        <v>0</v>
      </c>
      <c r="F222" s="48">
        <v>-298</v>
      </c>
      <c r="G222" s="47">
        <v>490844.78</v>
      </c>
      <c r="H222" s="48">
        <v>242</v>
      </c>
    </row>
    <row r="223" spans="1:9" outlineLevel="2" x14ac:dyDescent="0.2">
      <c r="A223" s="42"/>
      <c r="B223" s="46" t="s">
        <v>5</v>
      </c>
      <c r="C223" s="47">
        <v>252604.29</v>
      </c>
      <c r="D223" s="51">
        <v>169</v>
      </c>
      <c r="E223" s="47">
        <v>-169.97</v>
      </c>
      <c r="F223" s="48">
        <v>-1</v>
      </c>
      <c r="G223" s="47">
        <v>252434.32</v>
      </c>
      <c r="H223" s="48">
        <v>168</v>
      </c>
    </row>
    <row r="224" spans="1:9" outlineLevel="2" x14ac:dyDescent="0.2">
      <c r="A224" s="42"/>
      <c r="B224" s="46" t="s">
        <v>6</v>
      </c>
      <c r="C224" s="47">
        <v>252604.29</v>
      </c>
      <c r="D224" s="51">
        <v>169</v>
      </c>
      <c r="E224" s="47">
        <v>0</v>
      </c>
      <c r="F224" s="48">
        <v>-70</v>
      </c>
      <c r="G224" s="47">
        <v>252604.29</v>
      </c>
      <c r="H224" s="48">
        <v>99</v>
      </c>
    </row>
    <row r="225" spans="1:9" outlineLevel="2" x14ac:dyDescent="0.2">
      <c r="A225" s="42"/>
      <c r="B225" s="46" t="s">
        <v>7</v>
      </c>
      <c r="C225" s="47">
        <v>252604.29</v>
      </c>
      <c r="D225" s="51">
        <v>169</v>
      </c>
      <c r="E225" s="47">
        <v>-239045.94</v>
      </c>
      <c r="F225" s="48">
        <v>-159</v>
      </c>
      <c r="G225" s="47">
        <v>13558.35</v>
      </c>
      <c r="H225" s="48">
        <v>10</v>
      </c>
    </row>
    <row r="226" spans="1:9" outlineLevel="2" x14ac:dyDescent="0.2">
      <c r="A226" s="42"/>
      <c r="B226" s="46" t="s">
        <v>8</v>
      </c>
      <c r="C226" s="47">
        <v>252604.29</v>
      </c>
      <c r="D226" s="51">
        <v>169</v>
      </c>
      <c r="E226" s="47">
        <v>-241198.62</v>
      </c>
      <c r="F226" s="48">
        <v>-158</v>
      </c>
      <c r="G226" s="47">
        <v>11405.67</v>
      </c>
      <c r="H226" s="48">
        <v>11</v>
      </c>
    </row>
    <row r="227" spans="1:9" outlineLevel="2" x14ac:dyDescent="0.2">
      <c r="A227" s="42"/>
      <c r="B227" s="46" t="s">
        <v>9</v>
      </c>
      <c r="C227" s="47">
        <v>252604.29</v>
      </c>
      <c r="D227" s="51">
        <v>169</v>
      </c>
      <c r="E227" s="47">
        <v>0</v>
      </c>
      <c r="F227" s="48">
        <v>0</v>
      </c>
      <c r="G227" s="47">
        <v>252604.29</v>
      </c>
      <c r="H227" s="48">
        <v>169</v>
      </c>
    </row>
    <row r="228" spans="1:9" outlineLevel="2" x14ac:dyDescent="0.2">
      <c r="A228" s="42"/>
      <c r="B228" s="46" t="s">
        <v>10</v>
      </c>
      <c r="C228" s="47">
        <v>252604.29</v>
      </c>
      <c r="D228" s="51">
        <v>169</v>
      </c>
      <c r="E228" s="47">
        <v>0</v>
      </c>
      <c r="F228" s="48">
        <v>0</v>
      </c>
      <c r="G228" s="47">
        <v>252604.29</v>
      </c>
      <c r="H228" s="48">
        <v>169</v>
      </c>
    </row>
    <row r="229" spans="1:9" outlineLevel="2" x14ac:dyDescent="0.2">
      <c r="A229" s="42"/>
      <c r="B229" s="46" t="s">
        <v>11</v>
      </c>
      <c r="C229" s="47">
        <v>260077.81</v>
      </c>
      <c r="D229" s="51">
        <v>174</v>
      </c>
      <c r="E229" s="47">
        <v>0</v>
      </c>
      <c r="F229" s="48">
        <v>0</v>
      </c>
      <c r="G229" s="47">
        <v>260077.81</v>
      </c>
      <c r="H229" s="48">
        <v>174</v>
      </c>
    </row>
    <row r="230" spans="1:9" ht="21" x14ac:dyDescent="0.2">
      <c r="A230" s="37" t="s">
        <v>141</v>
      </c>
      <c r="B230" s="37" t="s">
        <v>142</v>
      </c>
      <c r="C230" s="38">
        <v>2339930</v>
      </c>
      <c r="D230" s="39">
        <v>1565</v>
      </c>
      <c r="E230" s="38">
        <v>-844155.03</v>
      </c>
      <c r="F230" s="39">
        <v>-392</v>
      </c>
      <c r="G230" s="40">
        <v>1495774.97</v>
      </c>
      <c r="H230" s="41">
        <v>1173</v>
      </c>
      <c r="I230" s="29"/>
    </row>
    <row r="231" spans="1:9" ht="12" outlineLevel="2" x14ac:dyDescent="0.2">
      <c r="A231" s="42"/>
      <c r="B231" s="46" t="s">
        <v>14</v>
      </c>
      <c r="C231" s="47">
        <v>82062.720000000001</v>
      </c>
      <c r="D231" s="51">
        <v>68</v>
      </c>
      <c r="E231" s="119">
        <v>0</v>
      </c>
      <c r="F231" s="120">
        <v>0</v>
      </c>
      <c r="G231" s="47">
        <v>82062.720000000001</v>
      </c>
      <c r="H231" s="48">
        <v>68</v>
      </c>
    </row>
    <row r="232" spans="1:9" ht="12" outlineLevel="2" x14ac:dyDescent="0.2">
      <c r="A232" s="42"/>
      <c r="B232" s="46" t="s">
        <v>15</v>
      </c>
      <c r="C232" s="47">
        <v>124997.5</v>
      </c>
      <c r="D232" s="51">
        <v>88</v>
      </c>
      <c r="E232" s="119">
        <v>0</v>
      </c>
      <c r="F232" s="122">
        <v>0</v>
      </c>
      <c r="G232" s="47">
        <v>124997.5</v>
      </c>
      <c r="H232" s="48">
        <v>88</v>
      </c>
    </row>
    <row r="233" spans="1:9" ht="12" outlineLevel="2" x14ac:dyDescent="0.2">
      <c r="A233" s="42"/>
      <c r="B233" s="46" t="s">
        <v>16</v>
      </c>
      <c r="C233" s="47">
        <v>169339.29</v>
      </c>
      <c r="D233" s="51">
        <v>124</v>
      </c>
      <c r="E233" s="119">
        <v>0</v>
      </c>
      <c r="F233" s="120">
        <v>0</v>
      </c>
      <c r="G233" s="47">
        <v>169339.29</v>
      </c>
      <c r="H233" s="48">
        <v>124</v>
      </c>
    </row>
    <row r="234" spans="1:9" ht="12" outlineLevel="2" x14ac:dyDescent="0.2">
      <c r="A234" s="42"/>
      <c r="B234" s="46" t="s">
        <v>3</v>
      </c>
      <c r="C234" s="47">
        <v>115127.64</v>
      </c>
      <c r="D234" s="51">
        <v>82</v>
      </c>
      <c r="E234" s="119">
        <v>0</v>
      </c>
      <c r="F234" s="122">
        <v>0</v>
      </c>
      <c r="G234" s="47">
        <v>115127.64</v>
      </c>
      <c r="H234" s="48">
        <v>82</v>
      </c>
    </row>
    <row r="235" spans="1:9" ht="12" outlineLevel="2" x14ac:dyDescent="0.2">
      <c r="A235" s="42"/>
      <c r="B235" s="46" t="s">
        <v>4</v>
      </c>
      <c r="C235" s="47">
        <v>189285.85</v>
      </c>
      <c r="D235" s="51">
        <v>93</v>
      </c>
      <c r="E235" s="119">
        <v>-83822.83</v>
      </c>
      <c r="F235" s="120">
        <v>-31</v>
      </c>
      <c r="G235" s="47">
        <v>105463.02</v>
      </c>
      <c r="H235" s="48">
        <v>62</v>
      </c>
    </row>
    <row r="236" spans="1:9" ht="12" outlineLevel="2" x14ac:dyDescent="0.2">
      <c r="A236" s="42"/>
      <c r="B236" s="46" t="s">
        <v>5</v>
      </c>
      <c r="C236" s="47">
        <v>236162.6</v>
      </c>
      <c r="D236" s="51">
        <v>158</v>
      </c>
      <c r="E236" s="119">
        <v>-113620.36</v>
      </c>
      <c r="F236" s="120">
        <v>-62</v>
      </c>
      <c r="G236" s="47">
        <v>122542.24</v>
      </c>
      <c r="H236" s="48">
        <v>96</v>
      </c>
    </row>
    <row r="237" spans="1:9" ht="12" outlineLevel="2" x14ac:dyDescent="0.2">
      <c r="A237" s="42"/>
      <c r="B237" s="46" t="s">
        <v>6</v>
      </c>
      <c r="C237" s="47">
        <v>236162.6</v>
      </c>
      <c r="D237" s="51">
        <v>158</v>
      </c>
      <c r="E237" s="119">
        <v>-122596.21</v>
      </c>
      <c r="F237" s="120">
        <v>-66</v>
      </c>
      <c r="G237" s="47">
        <v>113566.39</v>
      </c>
      <c r="H237" s="48">
        <v>92</v>
      </c>
    </row>
    <row r="238" spans="1:9" ht="12" outlineLevel="2" x14ac:dyDescent="0.2">
      <c r="A238" s="42"/>
      <c r="B238" s="46" t="s">
        <v>7</v>
      </c>
      <c r="C238" s="47">
        <v>236162.6</v>
      </c>
      <c r="D238" s="51">
        <v>158</v>
      </c>
      <c r="E238" s="119">
        <v>-98124.04</v>
      </c>
      <c r="F238" s="120">
        <v>-54</v>
      </c>
      <c r="G238" s="47">
        <v>138038.56</v>
      </c>
      <c r="H238" s="48">
        <v>104</v>
      </c>
    </row>
    <row r="239" spans="1:9" ht="12" outlineLevel="2" x14ac:dyDescent="0.2">
      <c r="A239" s="42"/>
      <c r="B239" s="46" t="s">
        <v>8</v>
      </c>
      <c r="C239" s="47">
        <v>236162.6</v>
      </c>
      <c r="D239" s="51">
        <v>158</v>
      </c>
      <c r="E239" s="119">
        <v>-85468.73</v>
      </c>
      <c r="F239" s="120">
        <v>-42</v>
      </c>
      <c r="G239" s="47">
        <v>150693.87</v>
      </c>
      <c r="H239" s="48">
        <v>116</v>
      </c>
    </row>
    <row r="240" spans="1:9" ht="12" outlineLevel="2" x14ac:dyDescent="0.2">
      <c r="A240" s="42"/>
      <c r="B240" s="46" t="s">
        <v>9</v>
      </c>
      <c r="C240" s="47">
        <v>236162.6</v>
      </c>
      <c r="D240" s="51">
        <v>158</v>
      </c>
      <c r="E240" s="119">
        <v>-113507.64</v>
      </c>
      <c r="F240" s="120">
        <v>-48</v>
      </c>
      <c r="G240" s="47">
        <v>122654.96</v>
      </c>
      <c r="H240" s="48">
        <v>110</v>
      </c>
    </row>
    <row r="241" spans="1:9" ht="12" outlineLevel="2" x14ac:dyDescent="0.2">
      <c r="A241" s="42"/>
      <c r="B241" s="46" t="s">
        <v>10</v>
      </c>
      <c r="C241" s="47">
        <v>236162.6</v>
      </c>
      <c r="D241" s="51">
        <v>158</v>
      </c>
      <c r="E241" s="119">
        <v>-113507.62</v>
      </c>
      <c r="F241" s="120">
        <v>-48</v>
      </c>
      <c r="G241" s="47">
        <v>122654.98</v>
      </c>
      <c r="H241" s="48">
        <v>110</v>
      </c>
    </row>
    <row r="242" spans="1:9" ht="12" outlineLevel="2" x14ac:dyDescent="0.2">
      <c r="A242" s="42"/>
      <c r="B242" s="46" t="s">
        <v>11</v>
      </c>
      <c r="C242" s="47">
        <v>242141.4</v>
      </c>
      <c r="D242" s="51">
        <v>162</v>
      </c>
      <c r="E242" s="119">
        <v>-113507.6</v>
      </c>
      <c r="F242" s="120">
        <v>-41</v>
      </c>
      <c r="G242" s="47">
        <v>128633.8</v>
      </c>
      <c r="H242" s="48">
        <v>121</v>
      </c>
    </row>
    <row r="243" spans="1:9" ht="21" x14ac:dyDescent="0.2">
      <c r="A243" s="37" t="s">
        <v>119</v>
      </c>
      <c r="B243" s="37" t="s">
        <v>120</v>
      </c>
      <c r="C243" s="38">
        <v>3911073.57</v>
      </c>
      <c r="D243" s="39">
        <v>2692</v>
      </c>
      <c r="E243" s="38">
        <v>-1120366.94</v>
      </c>
      <c r="F243" s="39">
        <v>-772</v>
      </c>
      <c r="G243" s="40">
        <v>2790706.63</v>
      </c>
      <c r="H243" s="41">
        <v>1920</v>
      </c>
      <c r="I243" s="29"/>
    </row>
    <row r="244" spans="1:9" ht="12" outlineLevel="2" x14ac:dyDescent="0.2">
      <c r="A244" s="42"/>
      <c r="B244" s="46" t="s">
        <v>14</v>
      </c>
      <c r="C244" s="47">
        <v>185118.97</v>
      </c>
      <c r="D244" s="51">
        <v>142</v>
      </c>
      <c r="E244" s="119">
        <v>0</v>
      </c>
      <c r="F244" s="120">
        <v>0</v>
      </c>
      <c r="G244" s="47">
        <v>185118.97</v>
      </c>
      <c r="H244" s="48">
        <v>142</v>
      </c>
    </row>
    <row r="245" spans="1:9" ht="12" outlineLevel="2" x14ac:dyDescent="0.2">
      <c r="A245" s="42"/>
      <c r="B245" s="46" t="s">
        <v>15</v>
      </c>
      <c r="C245" s="47">
        <v>280107.52000000002</v>
      </c>
      <c r="D245" s="51">
        <v>218</v>
      </c>
      <c r="E245" s="119">
        <v>0</v>
      </c>
      <c r="F245" s="120">
        <v>0</v>
      </c>
      <c r="G245" s="47">
        <v>280107.52000000002</v>
      </c>
      <c r="H245" s="48">
        <v>218</v>
      </c>
    </row>
    <row r="246" spans="1:9" ht="12" outlineLevel="2" x14ac:dyDescent="0.2">
      <c r="A246" s="42"/>
      <c r="B246" s="46" t="s">
        <v>16</v>
      </c>
      <c r="C246" s="47">
        <v>350951.29</v>
      </c>
      <c r="D246" s="51">
        <v>245</v>
      </c>
      <c r="E246" s="119">
        <v>0</v>
      </c>
      <c r="F246" s="120">
        <v>0</v>
      </c>
      <c r="G246" s="47">
        <v>350951.29</v>
      </c>
      <c r="H246" s="48">
        <v>245</v>
      </c>
    </row>
    <row r="247" spans="1:9" ht="12" outlineLevel="2" x14ac:dyDescent="0.2">
      <c r="A247" s="42"/>
      <c r="B247" s="46" t="s">
        <v>3</v>
      </c>
      <c r="C247" s="47">
        <v>267736.74</v>
      </c>
      <c r="D247" s="51">
        <v>216</v>
      </c>
      <c r="E247" s="119">
        <v>0</v>
      </c>
      <c r="F247" s="120">
        <v>0</v>
      </c>
      <c r="G247" s="47">
        <v>267736.74</v>
      </c>
      <c r="H247" s="48">
        <v>216</v>
      </c>
    </row>
    <row r="248" spans="1:9" ht="12" outlineLevel="2" x14ac:dyDescent="0.2">
      <c r="A248" s="42"/>
      <c r="B248" s="46" t="s">
        <v>4</v>
      </c>
      <c r="C248" s="47">
        <v>300346.96999999997</v>
      </c>
      <c r="D248" s="51">
        <v>193</v>
      </c>
      <c r="E248" s="119">
        <v>0</v>
      </c>
      <c r="F248" s="120">
        <v>0</v>
      </c>
      <c r="G248" s="47">
        <v>300346.96999999997</v>
      </c>
      <c r="H248" s="48">
        <v>193</v>
      </c>
    </row>
    <row r="249" spans="1:9" ht="12" outlineLevel="2" x14ac:dyDescent="0.2">
      <c r="A249" s="42"/>
      <c r="B249" s="46" t="s">
        <v>5</v>
      </c>
      <c r="C249" s="47">
        <v>262712.53000000003</v>
      </c>
      <c r="D249" s="51">
        <v>181</v>
      </c>
      <c r="E249" s="119">
        <v>0</v>
      </c>
      <c r="F249" s="120">
        <v>0</v>
      </c>
      <c r="G249" s="47">
        <v>262712.53000000003</v>
      </c>
      <c r="H249" s="48">
        <v>181</v>
      </c>
    </row>
    <row r="250" spans="1:9" ht="12" outlineLevel="2" x14ac:dyDescent="0.2">
      <c r="A250" s="42"/>
      <c r="B250" s="46" t="s">
        <v>6</v>
      </c>
      <c r="C250" s="47">
        <v>246254.55</v>
      </c>
      <c r="D250" s="51">
        <v>147</v>
      </c>
      <c r="E250" s="119">
        <v>-48948.84</v>
      </c>
      <c r="F250" s="122">
        <v>-31</v>
      </c>
      <c r="G250" s="47">
        <v>197305.71</v>
      </c>
      <c r="H250" s="48">
        <v>116</v>
      </c>
    </row>
    <row r="251" spans="1:9" ht="12" outlineLevel="2" x14ac:dyDescent="0.2">
      <c r="A251" s="42"/>
      <c r="B251" s="46" t="s">
        <v>7</v>
      </c>
      <c r="C251" s="47">
        <v>403569</v>
      </c>
      <c r="D251" s="51">
        <v>270</v>
      </c>
      <c r="E251" s="119">
        <v>-353794.25</v>
      </c>
      <c r="F251" s="120">
        <v>-242</v>
      </c>
      <c r="G251" s="47">
        <v>49774.75</v>
      </c>
      <c r="H251" s="48">
        <v>28</v>
      </c>
    </row>
    <row r="252" spans="1:9" ht="12" outlineLevel="2" x14ac:dyDescent="0.2">
      <c r="A252" s="42"/>
      <c r="B252" s="46" t="s">
        <v>8</v>
      </c>
      <c r="C252" s="47">
        <v>403569</v>
      </c>
      <c r="D252" s="51">
        <v>270</v>
      </c>
      <c r="E252" s="119">
        <v>-204593.51</v>
      </c>
      <c r="F252" s="120">
        <v>-143</v>
      </c>
      <c r="G252" s="47">
        <v>198975.49</v>
      </c>
      <c r="H252" s="48">
        <v>127</v>
      </c>
    </row>
    <row r="253" spans="1:9" ht="12" outlineLevel="2" x14ac:dyDescent="0.2">
      <c r="A253" s="42"/>
      <c r="B253" s="46" t="s">
        <v>9</v>
      </c>
      <c r="C253" s="47">
        <v>403569</v>
      </c>
      <c r="D253" s="51">
        <v>270</v>
      </c>
      <c r="E253" s="119">
        <v>-171010.12</v>
      </c>
      <c r="F253" s="120">
        <v>-120</v>
      </c>
      <c r="G253" s="47">
        <v>232558.88</v>
      </c>
      <c r="H253" s="48">
        <v>150</v>
      </c>
    </row>
    <row r="254" spans="1:9" ht="12" outlineLevel="2" x14ac:dyDescent="0.2">
      <c r="A254" s="42"/>
      <c r="B254" s="46" t="s">
        <v>10</v>
      </c>
      <c r="C254" s="47">
        <v>403569</v>
      </c>
      <c r="D254" s="51">
        <v>270</v>
      </c>
      <c r="E254" s="119">
        <v>-171010.12</v>
      </c>
      <c r="F254" s="120">
        <v>-120</v>
      </c>
      <c r="G254" s="47">
        <v>232558.88</v>
      </c>
      <c r="H254" s="48">
        <v>150</v>
      </c>
    </row>
    <row r="255" spans="1:9" ht="12" outlineLevel="2" x14ac:dyDescent="0.2">
      <c r="A255" s="42"/>
      <c r="B255" s="46" t="s">
        <v>11</v>
      </c>
      <c r="C255" s="47">
        <v>403569</v>
      </c>
      <c r="D255" s="51">
        <v>270</v>
      </c>
      <c r="E255" s="119">
        <v>-171010.1</v>
      </c>
      <c r="F255" s="120">
        <v>-116</v>
      </c>
      <c r="G255" s="47">
        <v>232558.9</v>
      </c>
      <c r="H255" s="48">
        <v>154</v>
      </c>
    </row>
    <row r="256" spans="1:9" ht="21" x14ac:dyDescent="0.2">
      <c r="A256" s="37" t="s">
        <v>143</v>
      </c>
      <c r="B256" s="37" t="s">
        <v>144</v>
      </c>
      <c r="C256" s="38">
        <v>3278662.83</v>
      </c>
      <c r="D256" s="39">
        <v>2213</v>
      </c>
      <c r="E256" s="38">
        <v>-1005428.12</v>
      </c>
      <c r="F256" s="39">
        <v>-625</v>
      </c>
      <c r="G256" s="40">
        <v>2273234.71</v>
      </c>
      <c r="H256" s="41">
        <v>1588</v>
      </c>
      <c r="I256" s="29"/>
    </row>
    <row r="257" spans="1:9" ht="12" outlineLevel="2" x14ac:dyDescent="0.2">
      <c r="A257" s="42"/>
      <c r="B257" s="46" t="s">
        <v>14</v>
      </c>
      <c r="C257" s="47">
        <v>143280.41</v>
      </c>
      <c r="D257" s="51">
        <v>99</v>
      </c>
      <c r="E257" s="119">
        <v>0</v>
      </c>
      <c r="F257" s="122">
        <v>0</v>
      </c>
      <c r="G257" s="47">
        <v>143280.41</v>
      </c>
      <c r="H257" s="48">
        <v>99</v>
      </c>
    </row>
    <row r="258" spans="1:9" ht="12" outlineLevel="2" x14ac:dyDescent="0.2">
      <c r="A258" s="42"/>
      <c r="B258" s="46" t="s">
        <v>15</v>
      </c>
      <c r="C258" s="47">
        <v>341427.85</v>
      </c>
      <c r="D258" s="51">
        <v>232</v>
      </c>
      <c r="E258" s="119">
        <v>0</v>
      </c>
      <c r="F258" s="122">
        <v>0</v>
      </c>
      <c r="G258" s="47">
        <v>341427.85</v>
      </c>
      <c r="H258" s="48">
        <v>232</v>
      </c>
    </row>
    <row r="259" spans="1:9" ht="12" outlineLevel="2" x14ac:dyDescent="0.2">
      <c r="A259" s="42"/>
      <c r="B259" s="46" t="s">
        <v>16</v>
      </c>
      <c r="C259" s="47">
        <v>189450.91</v>
      </c>
      <c r="D259" s="51">
        <v>142</v>
      </c>
      <c r="E259" s="119">
        <v>0</v>
      </c>
      <c r="F259" s="122">
        <v>0</v>
      </c>
      <c r="G259" s="47">
        <v>189450.91</v>
      </c>
      <c r="H259" s="48">
        <v>142</v>
      </c>
    </row>
    <row r="260" spans="1:9" ht="12" outlineLevel="2" x14ac:dyDescent="0.2">
      <c r="A260" s="42"/>
      <c r="B260" s="46" t="s">
        <v>3</v>
      </c>
      <c r="C260" s="47">
        <v>170634.68</v>
      </c>
      <c r="D260" s="51">
        <v>119</v>
      </c>
      <c r="E260" s="119">
        <v>0</v>
      </c>
      <c r="F260" s="122">
        <v>0</v>
      </c>
      <c r="G260" s="47">
        <v>170634.68</v>
      </c>
      <c r="H260" s="48">
        <v>119</v>
      </c>
    </row>
    <row r="261" spans="1:9" ht="12" outlineLevel="2" x14ac:dyDescent="0.2">
      <c r="A261" s="42"/>
      <c r="B261" s="46" t="s">
        <v>4</v>
      </c>
      <c r="C261" s="47">
        <v>182599.97</v>
      </c>
      <c r="D261" s="51">
        <v>124</v>
      </c>
      <c r="E261" s="119">
        <v>0</v>
      </c>
      <c r="F261" s="122">
        <v>0</v>
      </c>
      <c r="G261" s="47">
        <v>182599.97</v>
      </c>
      <c r="H261" s="48">
        <v>124</v>
      </c>
    </row>
    <row r="262" spans="1:9" ht="12" outlineLevel="2" x14ac:dyDescent="0.2">
      <c r="A262" s="42"/>
      <c r="B262" s="46" t="s">
        <v>5</v>
      </c>
      <c r="C262" s="47">
        <v>188583.09</v>
      </c>
      <c r="D262" s="51">
        <v>117</v>
      </c>
      <c r="E262" s="119">
        <v>-4358.99</v>
      </c>
      <c r="F262" s="122">
        <v>0</v>
      </c>
      <c r="G262" s="47">
        <v>184224.1</v>
      </c>
      <c r="H262" s="48">
        <v>117</v>
      </c>
    </row>
    <row r="263" spans="1:9" ht="12" outlineLevel="2" x14ac:dyDescent="0.2">
      <c r="A263" s="42"/>
      <c r="B263" s="46" t="s">
        <v>6</v>
      </c>
      <c r="C263" s="47">
        <v>345275.68</v>
      </c>
      <c r="D263" s="51">
        <v>231</v>
      </c>
      <c r="E263" s="119">
        <v>-194613.64</v>
      </c>
      <c r="F263" s="120">
        <v>-144</v>
      </c>
      <c r="G263" s="47">
        <v>150662.04</v>
      </c>
      <c r="H263" s="48">
        <v>87</v>
      </c>
    </row>
    <row r="264" spans="1:9" ht="12" outlineLevel="2" x14ac:dyDescent="0.2">
      <c r="A264" s="42"/>
      <c r="B264" s="46" t="s">
        <v>7</v>
      </c>
      <c r="C264" s="47">
        <v>345275.68</v>
      </c>
      <c r="D264" s="51">
        <v>231</v>
      </c>
      <c r="E264" s="119">
        <v>-178891.14</v>
      </c>
      <c r="F264" s="120">
        <v>-124</v>
      </c>
      <c r="G264" s="47">
        <v>166384.54</v>
      </c>
      <c r="H264" s="48">
        <v>107</v>
      </c>
    </row>
    <row r="265" spans="1:9" ht="12" outlineLevel="2" x14ac:dyDescent="0.2">
      <c r="A265" s="42"/>
      <c r="B265" s="46" t="s">
        <v>8</v>
      </c>
      <c r="C265" s="47">
        <v>345275.68</v>
      </c>
      <c r="D265" s="51">
        <v>231</v>
      </c>
      <c r="E265" s="119">
        <v>-169014.15</v>
      </c>
      <c r="F265" s="120">
        <v>-113</v>
      </c>
      <c r="G265" s="47">
        <v>176261.53</v>
      </c>
      <c r="H265" s="48">
        <v>118</v>
      </c>
    </row>
    <row r="266" spans="1:9" ht="12" outlineLevel="2" x14ac:dyDescent="0.2">
      <c r="A266" s="42"/>
      <c r="B266" s="46" t="s">
        <v>9</v>
      </c>
      <c r="C266" s="47">
        <v>345275.68</v>
      </c>
      <c r="D266" s="51">
        <v>231</v>
      </c>
      <c r="E266" s="119">
        <v>-152850.07999999999</v>
      </c>
      <c r="F266" s="120">
        <v>-84</v>
      </c>
      <c r="G266" s="47">
        <v>192425.60000000001</v>
      </c>
      <c r="H266" s="48">
        <v>147</v>
      </c>
    </row>
    <row r="267" spans="1:9" ht="12" outlineLevel="2" x14ac:dyDescent="0.2">
      <c r="A267" s="42"/>
      <c r="B267" s="46" t="s">
        <v>10</v>
      </c>
      <c r="C267" s="47">
        <v>345275.68</v>
      </c>
      <c r="D267" s="51">
        <v>231</v>
      </c>
      <c r="E267" s="119">
        <v>-152850.07999999999</v>
      </c>
      <c r="F267" s="120">
        <v>-80</v>
      </c>
      <c r="G267" s="47">
        <v>192425.60000000001</v>
      </c>
      <c r="H267" s="48">
        <v>151</v>
      </c>
    </row>
    <row r="268" spans="1:9" ht="12" outlineLevel="2" x14ac:dyDescent="0.2">
      <c r="A268" s="42"/>
      <c r="B268" s="46" t="s">
        <v>11</v>
      </c>
      <c r="C268" s="47">
        <v>336307.52</v>
      </c>
      <c r="D268" s="51">
        <v>225</v>
      </c>
      <c r="E268" s="119">
        <v>-152850.04</v>
      </c>
      <c r="F268" s="120">
        <v>-80</v>
      </c>
      <c r="G268" s="47">
        <v>183457.48</v>
      </c>
      <c r="H268" s="48">
        <v>145</v>
      </c>
    </row>
    <row r="269" spans="1:9" ht="21" x14ac:dyDescent="0.2">
      <c r="A269" s="37" t="s">
        <v>145</v>
      </c>
      <c r="B269" s="37" t="s">
        <v>146</v>
      </c>
      <c r="C269" s="38">
        <v>4447854.53</v>
      </c>
      <c r="D269" s="39">
        <v>2982</v>
      </c>
      <c r="E269" s="38">
        <v>-1155255.06</v>
      </c>
      <c r="F269" s="39">
        <v>-757</v>
      </c>
      <c r="G269" s="40">
        <v>3292599.47</v>
      </c>
      <c r="H269" s="41">
        <v>2225</v>
      </c>
      <c r="I269" s="29"/>
    </row>
    <row r="270" spans="1:9" ht="12" outlineLevel="2" x14ac:dyDescent="0.2">
      <c r="A270" s="42"/>
      <c r="B270" s="46" t="s">
        <v>14</v>
      </c>
      <c r="C270" s="47">
        <v>185139.81</v>
      </c>
      <c r="D270" s="51">
        <v>126</v>
      </c>
      <c r="E270" s="119">
        <v>0</v>
      </c>
      <c r="F270" s="122">
        <v>0</v>
      </c>
      <c r="G270" s="47">
        <v>185139.81</v>
      </c>
      <c r="H270" s="48">
        <v>126</v>
      </c>
    </row>
    <row r="271" spans="1:9" ht="12" outlineLevel="2" x14ac:dyDescent="0.2">
      <c r="A271" s="42"/>
      <c r="B271" s="46" t="s">
        <v>15</v>
      </c>
      <c r="C271" s="47">
        <v>325342.68</v>
      </c>
      <c r="D271" s="51">
        <v>218</v>
      </c>
      <c r="E271" s="119">
        <v>0</v>
      </c>
      <c r="F271" s="122">
        <v>0</v>
      </c>
      <c r="G271" s="47">
        <v>325342.68</v>
      </c>
      <c r="H271" s="48">
        <v>218</v>
      </c>
    </row>
    <row r="272" spans="1:9" ht="12" outlineLevel="2" x14ac:dyDescent="0.2">
      <c r="A272" s="42"/>
      <c r="B272" s="46" t="s">
        <v>16</v>
      </c>
      <c r="C272" s="47">
        <v>336904.8</v>
      </c>
      <c r="D272" s="51">
        <v>231</v>
      </c>
      <c r="E272" s="119">
        <v>-3720.69</v>
      </c>
      <c r="F272" s="122">
        <v>-2</v>
      </c>
      <c r="G272" s="47">
        <v>333184.11</v>
      </c>
      <c r="H272" s="48">
        <v>229</v>
      </c>
    </row>
    <row r="273" spans="1:9" ht="12" outlineLevel="2" x14ac:dyDescent="0.2">
      <c r="A273" s="42"/>
      <c r="B273" s="46" t="s">
        <v>3</v>
      </c>
      <c r="C273" s="47">
        <v>170767.26</v>
      </c>
      <c r="D273" s="51">
        <v>117</v>
      </c>
      <c r="E273" s="119">
        <v>0</v>
      </c>
      <c r="F273" s="122">
        <v>0</v>
      </c>
      <c r="G273" s="47">
        <v>170767.26</v>
      </c>
      <c r="H273" s="48">
        <v>117</v>
      </c>
    </row>
    <row r="274" spans="1:9" ht="12" outlineLevel="2" x14ac:dyDescent="0.2">
      <c r="A274" s="42"/>
      <c r="B274" s="46" t="s">
        <v>4</v>
      </c>
      <c r="C274" s="47">
        <v>221382.22</v>
      </c>
      <c r="D274" s="51">
        <v>148</v>
      </c>
      <c r="E274" s="119">
        <v>0</v>
      </c>
      <c r="F274" s="120">
        <v>0</v>
      </c>
      <c r="G274" s="47">
        <v>221382.22</v>
      </c>
      <c r="H274" s="48">
        <v>148</v>
      </c>
    </row>
    <row r="275" spans="1:9" ht="12" outlineLevel="2" x14ac:dyDescent="0.2">
      <c r="A275" s="42"/>
      <c r="B275" s="46" t="s">
        <v>5</v>
      </c>
      <c r="C275" s="47">
        <v>251913.94</v>
      </c>
      <c r="D275" s="51">
        <v>170</v>
      </c>
      <c r="E275" s="119">
        <v>-2522.5500000000002</v>
      </c>
      <c r="F275" s="120">
        <v>-5</v>
      </c>
      <c r="G275" s="47">
        <v>249391.39</v>
      </c>
      <c r="H275" s="48">
        <v>165</v>
      </c>
    </row>
    <row r="276" spans="1:9" ht="12" outlineLevel="2" x14ac:dyDescent="0.2">
      <c r="A276" s="42"/>
      <c r="B276" s="46" t="s">
        <v>6</v>
      </c>
      <c r="C276" s="47">
        <v>285374.95</v>
      </c>
      <c r="D276" s="51">
        <v>185</v>
      </c>
      <c r="E276" s="119">
        <v>-3720.69</v>
      </c>
      <c r="F276" s="122">
        <v>0</v>
      </c>
      <c r="G276" s="47">
        <v>281654.26</v>
      </c>
      <c r="H276" s="48">
        <v>185</v>
      </c>
    </row>
    <row r="277" spans="1:9" ht="12" outlineLevel="2" x14ac:dyDescent="0.2">
      <c r="A277" s="42"/>
      <c r="B277" s="46" t="s">
        <v>7</v>
      </c>
      <c r="C277" s="47">
        <v>535102.59</v>
      </c>
      <c r="D277" s="51">
        <v>358</v>
      </c>
      <c r="E277" s="119">
        <v>-262440.28000000003</v>
      </c>
      <c r="F277" s="120">
        <v>-172</v>
      </c>
      <c r="G277" s="47">
        <v>272662.31</v>
      </c>
      <c r="H277" s="48">
        <v>186</v>
      </c>
    </row>
    <row r="278" spans="1:9" ht="12" outlineLevel="2" x14ac:dyDescent="0.2">
      <c r="A278" s="42"/>
      <c r="B278" s="46" t="s">
        <v>8</v>
      </c>
      <c r="C278" s="47">
        <v>535102.59</v>
      </c>
      <c r="D278" s="51">
        <v>358</v>
      </c>
      <c r="E278" s="119">
        <v>-115140.96</v>
      </c>
      <c r="F278" s="120">
        <v>-78</v>
      </c>
      <c r="G278" s="47">
        <v>419961.63</v>
      </c>
      <c r="H278" s="48">
        <v>280</v>
      </c>
    </row>
    <row r="279" spans="1:9" ht="12" outlineLevel="2" x14ac:dyDescent="0.2">
      <c r="A279" s="42"/>
      <c r="B279" s="46" t="s">
        <v>9</v>
      </c>
      <c r="C279" s="47">
        <v>535102.59</v>
      </c>
      <c r="D279" s="51">
        <v>358</v>
      </c>
      <c r="E279" s="119">
        <v>-255903.32</v>
      </c>
      <c r="F279" s="120">
        <v>-168</v>
      </c>
      <c r="G279" s="47">
        <v>279199.27</v>
      </c>
      <c r="H279" s="48">
        <v>190</v>
      </c>
    </row>
    <row r="280" spans="1:9" ht="12" outlineLevel="2" x14ac:dyDescent="0.2">
      <c r="A280" s="42"/>
      <c r="B280" s="46" t="s">
        <v>10</v>
      </c>
      <c r="C280" s="47">
        <v>535102.59</v>
      </c>
      <c r="D280" s="51">
        <v>358</v>
      </c>
      <c r="E280" s="119">
        <v>-255903.29</v>
      </c>
      <c r="F280" s="120">
        <v>-168</v>
      </c>
      <c r="G280" s="47">
        <v>279199.3</v>
      </c>
      <c r="H280" s="48">
        <v>190</v>
      </c>
    </row>
    <row r="281" spans="1:9" ht="12" outlineLevel="2" x14ac:dyDescent="0.2">
      <c r="A281" s="42"/>
      <c r="B281" s="46" t="s">
        <v>11</v>
      </c>
      <c r="C281" s="47">
        <v>530618.51</v>
      </c>
      <c r="D281" s="51">
        <v>355</v>
      </c>
      <c r="E281" s="119">
        <v>-255903.28</v>
      </c>
      <c r="F281" s="120">
        <v>-164</v>
      </c>
      <c r="G281" s="47">
        <v>274715.23</v>
      </c>
      <c r="H281" s="48">
        <v>191</v>
      </c>
    </row>
    <row r="282" spans="1:9" ht="21" x14ac:dyDescent="0.2">
      <c r="A282" s="37" t="s">
        <v>147</v>
      </c>
      <c r="B282" s="37" t="s">
        <v>148</v>
      </c>
      <c r="C282" s="38">
        <v>10651344.779999999</v>
      </c>
      <c r="D282" s="39">
        <v>7779</v>
      </c>
      <c r="E282" s="38">
        <v>1296603.8700000001</v>
      </c>
      <c r="F282" s="39">
        <v>258</v>
      </c>
      <c r="G282" s="40">
        <v>11947948.65</v>
      </c>
      <c r="H282" s="41">
        <v>8037</v>
      </c>
      <c r="I282" s="29"/>
    </row>
    <row r="283" spans="1:9" outlineLevel="2" x14ac:dyDescent="0.2">
      <c r="A283" s="42"/>
      <c r="B283" s="46" t="s">
        <v>14</v>
      </c>
      <c r="C283" s="47">
        <v>750846.2</v>
      </c>
      <c r="D283" s="51">
        <v>521</v>
      </c>
      <c r="E283" s="47">
        <v>0</v>
      </c>
      <c r="F283" s="48">
        <v>0</v>
      </c>
      <c r="G283" s="47">
        <v>750846.2</v>
      </c>
      <c r="H283" s="48">
        <v>521</v>
      </c>
    </row>
    <row r="284" spans="1:9" outlineLevel="2" x14ac:dyDescent="0.2">
      <c r="A284" s="42"/>
      <c r="B284" s="46" t="s">
        <v>15</v>
      </c>
      <c r="C284" s="47">
        <v>1464287.45</v>
      </c>
      <c r="D284" s="48">
        <v>1079</v>
      </c>
      <c r="E284" s="47">
        <v>0</v>
      </c>
      <c r="F284" s="48">
        <v>0</v>
      </c>
      <c r="G284" s="47">
        <v>1464287.45</v>
      </c>
      <c r="H284" s="48">
        <v>1079</v>
      </c>
    </row>
    <row r="285" spans="1:9" outlineLevel="2" x14ac:dyDescent="0.2">
      <c r="A285" s="42"/>
      <c r="B285" s="46" t="s">
        <v>16</v>
      </c>
      <c r="C285" s="47">
        <v>1069464.24</v>
      </c>
      <c r="D285" s="51">
        <v>963</v>
      </c>
      <c r="E285" s="47">
        <v>0</v>
      </c>
      <c r="F285" s="48">
        <v>0</v>
      </c>
      <c r="G285" s="47">
        <v>1069464.24</v>
      </c>
      <c r="H285" s="48">
        <v>963</v>
      </c>
    </row>
    <row r="286" spans="1:9" outlineLevel="2" x14ac:dyDescent="0.2">
      <c r="A286" s="42"/>
      <c r="B286" s="46" t="s">
        <v>3</v>
      </c>
      <c r="C286" s="47">
        <v>687562</v>
      </c>
      <c r="D286" s="51">
        <v>460</v>
      </c>
      <c r="E286" s="47">
        <v>0</v>
      </c>
      <c r="F286" s="48">
        <v>0</v>
      </c>
      <c r="G286" s="47">
        <v>687562</v>
      </c>
      <c r="H286" s="48">
        <v>460</v>
      </c>
    </row>
    <row r="287" spans="1:9" outlineLevel="2" x14ac:dyDescent="0.2">
      <c r="A287" s="42"/>
      <c r="B287" s="46" t="s">
        <v>4</v>
      </c>
      <c r="C287" s="47">
        <v>1276518.18</v>
      </c>
      <c r="D287" s="48">
        <v>1105</v>
      </c>
      <c r="E287" s="47">
        <v>0</v>
      </c>
      <c r="F287" s="48">
        <v>0</v>
      </c>
      <c r="G287" s="47">
        <v>1276518.18</v>
      </c>
      <c r="H287" s="48">
        <v>1105</v>
      </c>
    </row>
    <row r="288" spans="1:9" outlineLevel="2" x14ac:dyDescent="0.2">
      <c r="A288" s="42"/>
      <c r="B288" s="46" t="s">
        <v>5</v>
      </c>
      <c r="C288" s="47">
        <v>687562</v>
      </c>
      <c r="D288" s="51">
        <v>460</v>
      </c>
      <c r="E288" s="47">
        <v>0</v>
      </c>
      <c r="F288" s="48">
        <v>0</v>
      </c>
      <c r="G288" s="47">
        <v>687562</v>
      </c>
      <c r="H288" s="48">
        <v>460</v>
      </c>
    </row>
    <row r="289" spans="1:9" outlineLevel="2" x14ac:dyDescent="0.2">
      <c r="A289" s="42"/>
      <c r="B289" s="46" t="s">
        <v>6</v>
      </c>
      <c r="C289" s="47">
        <v>995142.96</v>
      </c>
      <c r="D289" s="51">
        <v>685</v>
      </c>
      <c r="E289" s="47">
        <v>0</v>
      </c>
      <c r="F289" s="48">
        <v>0</v>
      </c>
      <c r="G289" s="47">
        <v>995142.96</v>
      </c>
      <c r="H289" s="48">
        <v>685</v>
      </c>
    </row>
    <row r="290" spans="1:9" outlineLevel="2" x14ac:dyDescent="0.2">
      <c r="A290" s="42"/>
      <c r="B290" s="46" t="s">
        <v>7</v>
      </c>
      <c r="C290" s="47">
        <v>969713.75</v>
      </c>
      <c r="D290" s="51">
        <v>666</v>
      </c>
      <c r="E290" s="47">
        <v>0</v>
      </c>
      <c r="F290" s="48">
        <v>0</v>
      </c>
      <c r="G290" s="47">
        <v>969713.75</v>
      </c>
      <c r="H290" s="48">
        <v>666</v>
      </c>
    </row>
    <row r="291" spans="1:9" outlineLevel="2" x14ac:dyDescent="0.2">
      <c r="A291" s="42"/>
      <c r="B291" s="46" t="s">
        <v>8</v>
      </c>
      <c r="C291" s="47">
        <v>687562</v>
      </c>
      <c r="D291" s="51">
        <v>460</v>
      </c>
      <c r="E291" s="47">
        <v>371104.57</v>
      </c>
      <c r="F291" s="48">
        <v>0</v>
      </c>
      <c r="G291" s="47">
        <v>1058666.57</v>
      </c>
      <c r="H291" s="48">
        <v>460</v>
      </c>
    </row>
    <row r="292" spans="1:9" outlineLevel="2" x14ac:dyDescent="0.2">
      <c r="A292" s="42"/>
      <c r="B292" s="46" t="s">
        <v>9</v>
      </c>
      <c r="C292" s="47">
        <v>687562</v>
      </c>
      <c r="D292" s="51">
        <v>460</v>
      </c>
      <c r="E292" s="47">
        <v>308499.76</v>
      </c>
      <c r="F292" s="48">
        <v>88</v>
      </c>
      <c r="G292" s="47">
        <v>996061.76</v>
      </c>
      <c r="H292" s="48">
        <v>548</v>
      </c>
    </row>
    <row r="293" spans="1:9" outlineLevel="2" x14ac:dyDescent="0.2">
      <c r="A293" s="42"/>
      <c r="B293" s="46" t="s">
        <v>10</v>
      </c>
      <c r="C293" s="47">
        <v>687562</v>
      </c>
      <c r="D293" s="51">
        <v>460</v>
      </c>
      <c r="E293" s="47">
        <v>308499.76</v>
      </c>
      <c r="F293" s="48">
        <v>88</v>
      </c>
      <c r="G293" s="47">
        <v>996061.76</v>
      </c>
      <c r="H293" s="48">
        <v>548</v>
      </c>
    </row>
    <row r="294" spans="1:9" outlineLevel="2" x14ac:dyDescent="0.2">
      <c r="A294" s="42"/>
      <c r="B294" s="46" t="s">
        <v>11</v>
      </c>
      <c r="C294" s="47">
        <v>687562</v>
      </c>
      <c r="D294" s="51">
        <v>460</v>
      </c>
      <c r="E294" s="47">
        <v>308499.78000000003</v>
      </c>
      <c r="F294" s="48">
        <v>82</v>
      </c>
      <c r="G294" s="47">
        <v>996061.78</v>
      </c>
      <c r="H294" s="48">
        <v>542</v>
      </c>
    </row>
    <row r="295" spans="1:9" ht="21" x14ac:dyDescent="0.2">
      <c r="A295" s="37" t="s">
        <v>149</v>
      </c>
      <c r="B295" s="37" t="s">
        <v>150</v>
      </c>
      <c r="C295" s="38">
        <v>7375756.9900000002</v>
      </c>
      <c r="D295" s="39">
        <v>4941</v>
      </c>
      <c r="E295" s="38">
        <v>-1833297.66</v>
      </c>
      <c r="F295" s="39">
        <v>-1642</v>
      </c>
      <c r="G295" s="40">
        <v>5542459.3300000001</v>
      </c>
      <c r="H295" s="41">
        <v>3299</v>
      </c>
      <c r="I295" s="29"/>
    </row>
    <row r="296" spans="1:9" ht="12" outlineLevel="2" x14ac:dyDescent="0.2">
      <c r="A296" s="42"/>
      <c r="B296" s="46" t="s">
        <v>14</v>
      </c>
      <c r="C296" s="47">
        <v>420559.81</v>
      </c>
      <c r="D296" s="51">
        <v>283</v>
      </c>
      <c r="E296" s="119">
        <v>0</v>
      </c>
      <c r="F296" s="120">
        <v>0</v>
      </c>
      <c r="G296" s="47">
        <v>420559.81</v>
      </c>
      <c r="H296" s="48">
        <v>283</v>
      </c>
    </row>
    <row r="297" spans="1:9" ht="12" outlineLevel="2" x14ac:dyDescent="0.2">
      <c r="A297" s="42"/>
      <c r="B297" s="46" t="s">
        <v>15</v>
      </c>
      <c r="C297" s="47">
        <v>756729.35</v>
      </c>
      <c r="D297" s="51">
        <v>519</v>
      </c>
      <c r="E297" s="119">
        <v>0</v>
      </c>
      <c r="F297" s="120">
        <v>0</v>
      </c>
      <c r="G297" s="47">
        <v>756729.35</v>
      </c>
      <c r="H297" s="48">
        <v>519</v>
      </c>
    </row>
    <row r="298" spans="1:9" ht="12" outlineLevel="2" x14ac:dyDescent="0.2">
      <c r="A298" s="42"/>
      <c r="B298" s="46" t="s">
        <v>16</v>
      </c>
      <c r="C298" s="47">
        <v>606133.51</v>
      </c>
      <c r="D298" s="51">
        <v>399</v>
      </c>
      <c r="E298" s="119">
        <v>0</v>
      </c>
      <c r="F298" s="122">
        <v>0</v>
      </c>
      <c r="G298" s="47">
        <v>606133.51</v>
      </c>
      <c r="H298" s="48">
        <v>399</v>
      </c>
    </row>
    <row r="299" spans="1:9" ht="12" outlineLevel="2" x14ac:dyDescent="0.2">
      <c r="A299" s="42"/>
      <c r="B299" s="46" t="s">
        <v>3</v>
      </c>
      <c r="C299" s="47">
        <v>434089.51</v>
      </c>
      <c r="D299" s="51">
        <v>302</v>
      </c>
      <c r="E299" s="119">
        <v>0</v>
      </c>
      <c r="F299" s="122">
        <v>0</v>
      </c>
      <c r="G299" s="47">
        <v>434089.51</v>
      </c>
      <c r="H299" s="48">
        <v>302</v>
      </c>
    </row>
    <row r="300" spans="1:9" ht="12" outlineLevel="2" x14ac:dyDescent="0.2">
      <c r="A300" s="42"/>
      <c r="B300" s="46" t="s">
        <v>4</v>
      </c>
      <c r="C300" s="47">
        <v>326035.90000000002</v>
      </c>
      <c r="D300" s="51">
        <v>291</v>
      </c>
      <c r="E300" s="119">
        <v>0</v>
      </c>
      <c r="F300" s="122">
        <v>0</v>
      </c>
      <c r="G300" s="47">
        <v>326035.90000000002</v>
      </c>
      <c r="H300" s="48">
        <v>291</v>
      </c>
    </row>
    <row r="301" spans="1:9" ht="12" outlineLevel="2" x14ac:dyDescent="0.2">
      <c r="A301" s="42"/>
      <c r="B301" s="46" t="s">
        <v>5</v>
      </c>
      <c r="C301" s="47">
        <v>411988.89</v>
      </c>
      <c r="D301" s="51">
        <v>247</v>
      </c>
      <c r="E301" s="119">
        <v>0</v>
      </c>
      <c r="F301" s="122">
        <v>0</v>
      </c>
      <c r="G301" s="47">
        <v>411988.89</v>
      </c>
      <c r="H301" s="48">
        <v>247</v>
      </c>
    </row>
    <row r="302" spans="1:9" ht="12" outlineLevel="2" x14ac:dyDescent="0.2">
      <c r="A302" s="42"/>
      <c r="B302" s="46" t="s">
        <v>6</v>
      </c>
      <c r="C302" s="47">
        <v>356130.72</v>
      </c>
      <c r="D302" s="51">
        <v>181</v>
      </c>
      <c r="E302" s="119">
        <v>0</v>
      </c>
      <c r="F302" s="122">
        <v>0</v>
      </c>
      <c r="G302" s="47">
        <v>356130.72</v>
      </c>
      <c r="H302" s="48">
        <v>181</v>
      </c>
    </row>
    <row r="303" spans="1:9" ht="12" outlineLevel="2" x14ac:dyDescent="0.2">
      <c r="A303" s="42"/>
      <c r="B303" s="46" t="s">
        <v>7</v>
      </c>
      <c r="C303" s="47">
        <v>811622.1</v>
      </c>
      <c r="D303" s="51">
        <v>543</v>
      </c>
      <c r="E303" s="119">
        <v>-359402.39</v>
      </c>
      <c r="F303" s="120">
        <v>-278</v>
      </c>
      <c r="G303" s="47">
        <v>452219.71</v>
      </c>
      <c r="H303" s="48">
        <v>265</v>
      </c>
    </row>
    <row r="304" spans="1:9" ht="12" outlineLevel="2" x14ac:dyDescent="0.2">
      <c r="A304" s="42"/>
      <c r="B304" s="46" t="s">
        <v>8</v>
      </c>
      <c r="C304" s="47">
        <v>811622.1</v>
      </c>
      <c r="D304" s="51">
        <v>543</v>
      </c>
      <c r="E304" s="119">
        <v>-418665</v>
      </c>
      <c r="F304" s="120">
        <v>-331</v>
      </c>
      <c r="G304" s="47">
        <v>392957.1</v>
      </c>
      <c r="H304" s="48">
        <v>212</v>
      </c>
    </row>
    <row r="305" spans="1:9" ht="12" outlineLevel="2" x14ac:dyDescent="0.2">
      <c r="A305" s="42"/>
      <c r="B305" s="46" t="s">
        <v>9</v>
      </c>
      <c r="C305" s="47">
        <v>811622.1</v>
      </c>
      <c r="D305" s="51">
        <v>543</v>
      </c>
      <c r="E305" s="119">
        <v>-351743.44</v>
      </c>
      <c r="F305" s="120">
        <v>-344</v>
      </c>
      <c r="G305" s="47">
        <v>459878.66</v>
      </c>
      <c r="H305" s="48">
        <v>199</v>
      </c>
    </row>
    <row r="306" spans="1:9" ht="12" outlineLevel="2" x14ac:dyDescent="0.2">
      <c r="A306" s="42"/>
      <c r="B306" s="46" t="s">
        <v>10</v>
      </c>
      <c r="C306" s="47">
        <v>811622.1</v>
      </c>
      <c r="D306" s="51">
        <v>543</v>
      </c>
      <c r="E306" s="119">
        <v>-351743.44</v>
      </c>
      <c r="F306" s="120">
        <v>-344</v>
      </c>
      <c r="G306" s="47">
        <v>459878.66</v>
      </c>
      <c r="H306" s="48">
        <v>199</v>
      </c>
    </row>
    <row r="307" spans="1:9" ht="12" outlineLevel="2" x14ac:dyDescent="0.2">
      <c r="A307" s="42"/>
      <c r="B307" s="46" t="s">
        <v>11</v>
      </c>
      <c r="C307" s="47">
        <v>817600.9</v>
      </c>
      <c r="D307" s="51">
        <v>547</v>
      </c>
      <c r="E307" s="119">
        <v>-351743.39</v>
      </c>
      <c r="F307" s="120">
        <v>-345</v>
      </c>
      <c r="G307" s="47">
        <v>465857.51</v>
      </c>
      <c r="H307" s="48">
        <v>202</v>
      </c>
    </row>
    <row r="308" spans="1:9" ht="21" x14ac:dyDescent="0.2">
      <c r="A308" s="37" t="s">
        <v>151</v>
      </c>
      <c r="B308" s="37" t="s">
        <v>152</v>
      </c>
      <c r="C308" s="38">
        <v>2718359.39</v>
      </c>
      <c r="D308" s="39">
        <v>1823</v>
      </c>
      <c r="E308" s="38">
        <v>-1063049</v>
      </c>
      <c r="F308" s="39">
        <v>-700</v>
      </c>
      <c r="G308" s="40">
        <v>1655310.39</v>
      </c>
      <c r="H308" s="41">
        <v>1123</v>
      </c>
      <c r="I308" s="29"/>
    </row>
    <row r="309" spans="1:9" ht="12" outlineLevel="2" x14ac:dyDescent="0.2">
      <c r="A309" s="42"/>
      <c r="B309" s="46" t="s">
        <v>14</v>
      </c>
      <c r="C309" s="47">
        <v>84186.9</v>
      </c>
      <c r="D309" s="51">
        <v>58</v>
      </c>
      <c r="E309" s="119">
        <v>0</v>
      </c>
      <c r="F309" s="122">
        <v>0</v>
      </c>
      <c r="G309" s="47">
        <v>84186.9</v>
      </c>
      <c r="H309" s="48">
        <v>58</v>
      </c>
    </row>
    <row r="310" spans="1:9" ht="12" outlineLevel="2" x14ac:dyDescent="0.2">
      <c r="A310" s="42"/>
      <c r="B310" s="46" t="s">
        <v>15</v>
      </c>
      <c r="C310" s="47">
        <v>123599.25</v>
      </c>
      <c r="D310" s="51">
        <v>87</v>
      </c>
      <c r="E310" s="119">
        <v>0</v>
      </c>
      <c r="F310" s="122">
        <v>0</v>
      </c>
      <c r="G310" s="47">
        <v>123599.25</v>
      </c>
      <c r="H310" s="48">
        <v>87</v>
      </c>
    </row>
    <row r="311" spans="1:9" ht="12" outlineLevel="2" x14ac:dyDescent="0.2">
      <c r="A311" s="42"/>
      <c r="B311" s="46" t="s">
        <v>16</v>
      </c>
      <c r="C311" s="47">
        <v>156420.74</v>
      </c>
      <c r="D311" s="51">
        <v>103</v>
      </c>
      <c r="E311" s="119">
        <v>-46001.03</v>
      </c>
      <c r="F311" s="120">
        <v>-24</v>
      </c>
      <c r="G311" s="47">
        <v>110419.71</v>
      </c>
      <c r="H311" s="48">
        <v>79</v>
      </c>
    </row>
    <row r="312" spans="1:9" ht="12" outlineLevel="2" x14ac:dyDescent="0.2">
      <c r="A312" s="42"/>
      <c r="B312" s="46" t="s">
        <v>3</v>
      </c>
      <c r="C312" s="47">
        <v>261572.5</v>
      </c>
      <c r="D312" s="51">
        <v>175</v>
      </c>
      <c r="E312" s="119">
        <v>-117859.35</v>
      </c>
      <c r="F312" s="120">
        <v>-78</v>
      </c>
      <c r="G312" s="47">
        <v>143713.15</v>
      </c>
      <c r="H312" s="48">
        <v>97</v>
      </c>
    </row>
    <row r="313" spans="1:9" ht="12" outlineLevel="2" x14ac:dyDescent="0.2">
      <c r="A313" s="42"/>
      <c r="B313" s="46" t="s">
        <v>4</v>
      </c>
      <c r="C313" s="47">
        <v>261572.5</v>
      </c>
      <c r="D313" s="51">
        <v>175</v>
      </c>
      <c r="E313" s="119">
        <v>-109153.33</v>
      </c>
      <c r="F313" s="120">
        <v>-71</v>
      </c>
      <c r="G313" s="47">
        <v>152419.17000000001</v>
      </c>
      <c r="H313" s="48">
        <v>104</v>
      </c>
    </row>
    <row r="314" spans="1:9" ht="12" outlineLevel="2" x14ac:dyDescent="0.2">
      <c r="A314" s="42"/>
      <c r="B314" s="46" t="s">
        <v>5</v>
      </c>
      <c r="C314" s="47">
        <v>261572.5</v>
      </c>
      <c r="D314" s="51">
        <v>175</v>
      </c>
      <c r="E314" s="119">
        <v>-100008.73</v>
      </c>
      <c r="F314" s="120">
        <v>-68</v>
      </c>
      <c r="G314" s="47">
        <v>161563.76999999999</v>
      </c>
      <c r="H314" s="48">
        <v>107</v>
      </c>
    </row>
    <row r="315" spans="1:9" ht="12" outlineLevel="2" x14ac:dyDescent="0.2">
      <c r="A315" s="42"/>
      <c r="B315" s="46" t="s">
        <v>6</v>
      </c>
      <c r="C315" s="47">
        <v>261572.5</v>
      </c>
      <c r="D315" s="51">
        <v>175</v>
      </c>
      <c r="E315" s="119">
        <v>-125169.67</v>
      </c>
      <c r="F315" s="120">
        <v>-91</v>
      </c>
      <c r="G315" s="47">
        <v>136402.82999999999</v>
      </c>
      <c r="H315" s="48">
        <v>84</v>
      </c>
    </row>
    <row r="316" spans="1:9" ht="12" outlineLevel="2" x14ac:dyDescent="0.2">
      <c r="A316" s="42"/>
      <c r="B316" s="46" t="s">
        <v>7</v>
      </c>
      <c r="C316" s="47">
        <v>261572.5</v>
      </c>
      <c r="D316" s="51">
        <v>175</v>
      </c>
      <c r="E316" s="119">
        <v>-91435.71</v>
      </c>
      <c r="F316" s="120">
        <v>-60</v>
      </c>
      <c r="G316" s="47">
        <v>170136.79</v>
      </c>
      <c r="H316" s="48">
        <v>115</v>
      </c>
    </row>
    <row r="317" spans="1:9" ht="12" outlineLevel="2" x14ac:dyDescent="0.2">
      <c r="A317" s="42"/>
      <c r="B317" s="46" t="s">
        <v>8</v>
      </c>
      <c r="C317" s="47">
        <v>261572.5</v>
      </c>
      <c r="D317" s="51">
        <v>175</v>
      </c>
      <c r="E317" s="119">
        <v>-102531.28</v>
      </c>
      <c r="F317" s="120">
        <v>-70</v>
      </c>
      <c r="G317" s="47">
        <v>159041.22</v>
      </c>
      <c r="H317" s="48">
        <v>105</v>
      </c>
    </row>
    <row r="318" spans="1:9" ht="12" outlineLevel="2" x14ac:dyDescent="0.2">
      <c r="A318" s="42"/>
      <c r="B318" s="46" t="s">
        <v>9</v>
      </c>
      <c r="C318" s="47">
        <v>261572.5</v>
      </c>
      <c r="D318" s="51">
        <v>175</v>
      </c>
      <c r="E318" s="119">
        <v>-123629.96</v>
      </c>
      <c r="F318" s="120">
        <v>-80</v>
      </c>
      <c r="G318" s="47">
        <v>137942.54</v>
      </c>
      <c r="H318" s="48">
        <v>95</v>
      </c>
    </row>
    <row r="319" spans="1:9" ht="12" outlineLevel="2" x14ac:dyDescent="0.2">
      <c r="A319" s="42"/>
      <c r="B319" s="46" t="s">
        <v>10</v>
      </c>
      <c r="C319" s="47">
        <v>261572.5</v>
      </c>
      <c r="D319" s="51">
        <v>175</v>
      </c>
      <c r="E319" s="119">
        <v>-123629.96</v>
      </c>
      <c r="F319" s="120">
        <v>-80</v>
      </c>
      <c r="G319" s="47">
        <v>137942.54</v>
      </c>
      <c r="H319" s="48">
        <v>95</v>
      </c>
    </row>
    <row r="320" spans="1:9" ht="12" outlineLevel="2" x14ac:dyDescent="0.2">
      <c r="A320" s="42"/>
      <c r="B320" s="46" t="s">
        <v>11</v>
      </c>
      <c r="C320" s="47">
        <v>261572.5</v>
      </c>
      <c r="D320" s="51">
        <v>175</v>
      </c>
      <c r="E320" s="119">
        <v>-123629.98</v>
      </c>
      <c r="F320" s="120">
        <v>-78</v>
      </c>
      <c r="G320" s="47">
        <v>137942.51999999999</v>
      </c>
      <c r="H320" s="48">
        <v>97</v>
      </c>
    </row>
    <row r="321" spans="1:9" ht="21" x14ac:dyDescent="0.2">
      <c r="A321" s="37" t="s">
        <v>125</v>
      </c>
      <c r="B321" s="37" t="s">
        <v>126</v>
      </c>
      <c r="C321" s="38">
        <v>664005.59</v>
      </c>
      <c r="D321" s="43">
        <v>775</v>
      </c>
      <c r="E321" s="38">
        <v>-129326.28</v>
      </c>
      <c r="F321" s="39">
        <v>-570</v>
      </c>
      <c r="G321" s="40">
        <v>534679.31000000006</v>
      </c>
      <c r="H321" s="41">
        <v>205</v>
      </c>
      <c r="I321" s="29"/>
    </row>
    <row r="322" spans="1:9" ht="12" outlineLevel="2" x14ac:dyDescent="0.2">
      <c r="A322" s="42"/>
      <c r="B322" s="46" t="s">
        <v>14</v>
      </c>
      <c r="C322" s="47">
        <v>22420.5</v>
      </c>
      <c r="D322" s="51">
        <v>15</v>
      </c>
      <c r="E322" s="119">
        <v>-312.36</v>
      </c>
      <c r="F322" s="122">
        <v>-1</v>
      </c>
      <c r="G322" s="47">
        <v>22108.14</v>
      </c>
      <c r="H322" s="48">
        <v>14</v>
      </c>
    </row>
    <row r="323" spans="1:9" ht="12" outlineLevel="2" x14ac:dyDescent="0.2">
      <c r="A323" s="42"/>
      <c r="B323" s="46" t="s">
        <v>15</v>
      </c>
      <c r="C323" s="47">
        <v>22420.5</v>
      </c>
      <c r="D323" s="51">
        <v>15</v>
      </c>
      <c r="E323" s="119">
        <v>0</v>
      </c>
      <c r="F323" s="122">
        <v>0</v>
      </c>
      <c r="G323" s="47">
        <v>22420.5</v>
      </c>
      <c r="H323" s="48">
        <v>15</v>
      </c>
    </row>
    <row r="324" spans="1:9" ht="12" outlineLevel="2" x14ac:dyDescent="0.2">
      <c r="A324" s="42"/>
      <c r="B324" s="46" t="s">
        <v>16</v>
      </c>
      <c r="C324" s="47">
        <v>22420.5</v>
      </c>
      <c r="D324" s="51">
        <v>15</v>
      </c>
      <c r="E324" s="119">
        <v>0</v>
      </c>
      <c r="F324" s="122">
        <v>0</v>
      </c>
      <c r="G324" s="47">
        <v>22420.5</v>
      </c>
      <c r="H324" s="48">
        <v>15</v>
      </c>
    </row>
    <row r="325" spans="1:9" ht="12" outlineLevel="2" x14ac:dyDescent="0.2">
      <c r="A325" s="42"/>
      <c r="B325" s="46" t="s">
        <v>3</v>
      </c>
      <c r="C325" s="47">
        <v>22420.5</v>
      </c>
      <c r="D325" s="51">
        <v>15</v>
      </c>
      <c r="E325" s="119">
        <v>0</v>
      </c>
      <c r="F325" s="122">
        <v>0</v>
      </c>
      <c r="G325" s="47">
        <v>22420.5</v>
      </c>
      <c r="H325" s="48">
        <v>15</v>
      </c>
    </row>
    <row r="326" spans="1:9" ht="12" outlineLevel="2" x14ac:dyDescent="0.2">
      <c r="A326" s="42"/>
      <c r="B326" s="46" t="s">
        <v>4</v>
      </c>
      <c r="C326" s="47">
        <v>167380.09</v>
      </c>
      <c r="D326" s="51">
        <v>318</v>
      </c>
      <c r="E326" s="119">
        <v>0</v>
      </c>
      <c r="F326" s="122">
        <v>-290</v>
      </c>
      <c r="G326" s="47">
        <v>167380.09</v>
      </c>
      <c r="H326" s="48">
        <v>28</v>
      </c>
    </row>
    <row r="327" spans="1:9" ht="12" outlineLevel="2" x14ac:dyDescent="0.2">
      <c r="A327" s="42"/>
      <c r="B327" s="46" t="s">
        <v>5</v>
      </c>
      <c r="C327" s="47">
        <v>22420.5</v>
      </c>
      <c r="D327" s="51">
        <v>15</v>
      </c>
      <c r="E327" s="119">
        <v>-4402.1000000000004</v>
      </c>
      <c r="F327" s="122">
        <v>-3</v>
      </c>
      <c r="G327" s="47">
        <v>18018.400000000001</v>
      </c>
      <c r="H327" s="48">
        <v>12</v>
      </c>
    </row>
    <row r="328" spans="1:9" ht="12" outlineLevel="2" x14ac:dyDescent="0.2">
      <c r="A328" s="42"/>
      <c r="B328" s="46" t="s">
        <v>6</v>
      </c>
      <c r="C328" s="47">
        <v>22420.5</v>
      </c>
      <c r="D328" s="51">
        <v>15</v>
      </c>
      <c r="E328" s="119">
        <v>0</v>
      </c>
      <c r="F328" s="122">
        <v>0</v>
      </c>
      <c r="G328" s="47">
        <v>22420.5</v>
      </c>
      <c r="H328" s="48">
        <v>15</v>
      </c>
    </row>
    <row r="329" spans="1:9" ht="12" outlineLevel="2" x14ac:dyDescent="0.2">
      <c r="A329" s="42"/>
      <c r="B329" s="46" t="s">
        <v>7</v>
      </c>
      <c r="C329" s="47">
        <v>272420.5</v>
      </c>
      <c r="D329" s="51">
        <v>307</v>
      </c>
      <c r="E329" s="119">
        <v>-124611.82</v>
      </c>
      <c r="F329" s="122">
        <v>-276</v>
      </c>
      <c r="G329" s="47">
        <v>147808.68</v>
      </c>
      <c r="H329" s="48">
        <v>31</v>
      </c>
    </row>
    <row r="330" spans="1:9" ht="12" outlineLevel="2" x14ac:dyDescent="0.2">
      <c r="A330" s="42"/>
      <c r="B330" s="46" t="s">
        <v>8</v>
      </c>
      <c r="C330" s="47">
        <v>22420.5</v>
      </c>
      <c r="D330" s="51">
        <v>15</v>
      </c>
      <c r="E330" s="119">
        <v>0</v>
      </c>
      <c r="F330" s="122">
        <v>0</v>
      </c>
      <c r="G330" s="47">
        <v>22420.5</v>
      </c>
      <c r="H330" s="48">
        <v>15</v>
      </c>
    </row>
    <row r="331" spans="1:9" ht="12" outlineLevel="2" x14ac:dyDescent="0.2">
      <c r="A331" s="42"/>
      <c r="B331" s="46" t="s">
        <v>9</v>
      </c>
      <c r="C331" s="47">
        <v>22420.5</v>
      </c>
      <c r="D331" s="51">
        <v>15</v>
      </c>
      <c r="E331" s="119">
        <v>0</v>
      </c>
      <c r="F331" s="120">
        <v>0</v>
      </c>
      <c r="G331" s="47">
        <v>22420.5</v>
      </c>
      <c r="H331" s="48">
        <v>15</v>
      </c>
    </row>
    <row r="332" spans="1:9" ht="12" outlineLevel="2" x14ac:dyDescent="0.2">
      <c r="A332" s="42"/>
      <c r="B332" s="46" t="s">
        <v>10</v>
      </c>
      <c r="C332" s="47">
        <v>22420.5</v>
      </c>
      <c r="D332" s="51">
        <v>15</v>
      </c>
      <c r="E332" s="119">
        <v>0</v>
      </c>
      <c r="F332" s="120">
        <v>0</v>
      </c>
      <c r="G332" s="47">
        <v>22420.5</v>
      </c>
      <c r="H332" s="48">
        <v>15</v>
      </c>
    </row>
    <row r="333" spans="1:9" ht="12" outlineLevel="2" x14ac:dyDescent="0.2">
      <c r="A333" s="42"/>
      <c r="B333" s="46" t="s">
        <v>11</v>
      </c>
      <c r="C333" s="47">
        <v>22420.5</v>
      </c>
      <c r="D333" s="51">
        <v>15</v>
      </c>
      <c r="E333" s="119">
        <v>0</v>
      </c>
      <c r="F333" s="120">
        <v>0</v>
      </c>
      <c r="G333" s="47">
        <v>22420.5</v>
      </c>
      <c r="H333" s="48">
        <v>15</v>
      </c>
    </row>
    <row r="334" spans="1:9" x14ac:dyDescent="0.2">
      <c r="A334" s="225" t="s">
        <v>25</v>
      </c>
      <c r="B334" s="225"/>
      <c r="C334" s="38">
        <v>242502512.80000001</v>
      </c>
      <c r="D334" s="39">
        <v>160290</v>
      </c>
      <c r="E334" s="38">
        <v>-26951931.309999999</v>
      </c>
      <c r="F334" s="39">
        <v>-22723</v>
      </c>
      <c r="G334" s="38">
        <v>215550581.49000001</v>
      </c>
      <c r="H334" s="39">
        <v>137567</v>
      </c>
      <c r="I334" s="29"/>
    </row>
  </sheetData>
  <autoFilter ref="B1:B334"/>
  <mergeCells count="9">
    <mergeCell ref="A334:B334"/>
    <mergeCell ref="B1:D1"/>
    <mergeCell ref="F1:H1"/>
    <mergeCell ref="A2:H2"/>
    <mergeCell ref="A3:A4"/>
    <mergeCell ref="B3:B4"/>
    <mergeCell ref="C3:D3"/>
    <mergeCell ref="E3:F3"/>
    <mergeCell ref="G3:H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19</vt:i4>
      </vt:variant>
      <vt:variant>
        <vt:lpstr>Именованные диапазоны</vt:lpstr>
      </vt:variant>
      <vt:variant>
        <vt:i4>3</vt:i4>
      </vt:variant>
    </vt:vector>
  </HeadingPairs>
  <TitlesOfParts>
    <vt:vector size="22" baseType="lpstr">
      <vt:lpstr>прил 7 ВМП(снимаем с КС МТР)</vt:lpstr>
      <vt:lpstr>прил 6.2 ДС ЭКО(сним с МТР"ДС )</vt:lpstr>
      <vt:lpstr>прил 6.1 ДС ЗПТ(доб в МТР "ДС")</vt:lpstr>
      <vt:lpstr>прил 5.6 ДИ ЭНД</vt:lpstr>
      <vt:lpstr>прил 5.5 ДИ тест</vt:lpstr>
      <vt:lpstr>прил 5.4 ДИ УЗИ ССС</vt:lpstr>
      <vt:lpstr>прил 5.3 ДИ гист</vt:lpstr>
      <vt:lpstr>прил 5.2 ДИ МРТ</vt:lpstr>
      <vt:lpstr>прил 5.1 ДИ КТ</vt:lpstr>
      <vt:lpstr>прл 4.7 Дисп. угл.</vt:lpstr>
      <vt:lpstr>прил 4.6 АПП ЦЗ</vt:lpstr>
      <vt:lpstr>прил 4.5 АПП МЕР</vt:lpstr>
      <vt:lpstr>прил 4.4 АПП ЗПТ</vt:lpstr>
      <vt:lpstr>прил 4.3 АПП неотл</vt:lpstr>
      <vt:lpstr>прил 4.2 АПП обращения</vt:lpstr>
      <vt:lpstr>прил 4.1 АПП пос.</vt:lpstr>
      <vt:lpstr>прил 3 подуш Гин</vt:lpstr>
      <vt:lpstr>прил 2 подуш Стомат</vt:lpstr>
      <vt:lpstr>прил 1 подуш Тер</vt:lpstr>
      <vt:lpstr>'прил 1 подуш Тер'!Область_печати</vt:lpstr>
      <vt:lpstr>'прил 4.3 АПП неотл'!Область_печати</vt:lpstr>
      <vt:lpstr>'прил 5.4 ДИ УЗИ ССС'!Область_печати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</dc:creator>
  <cp:lastModifiedBy>Ирина В. Рубцова</cp:lastModifiedBy>
  <cp:lastPrinted>2022-11-09T05:52:23Z</cp:lastPrinted>
  <dcterms:created xsi:type="dcterms:W3CDTF">2022-10-27T16:29:36Z</dcterms:created>
  <dcterms:modified xsi:type="dcterms:W3CDTF">2022-11-09T05:58:33Z</dcterms:modified>
</cp:coreProperties>
</file>